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01総務課　財政係\大分類【財政関係】\ざ　財政状況\財政状況資料集\R6財政状況資料集\県提出（3.18修正）\"/>
    </mc:Choice>
  </mc:AlternateContent>
  <xr:revisionPtr revIDLastSave="0" documentId="13_ncr:1_{1A13D4B1-FB3D-4247-98CB-05BD6DEEA4C5}" xr6:coauthVersionLast="47" xr6:coauthVersionMax="47" xr10:uidLastSave="{00000000-0000-0000-0000-000000000000}"/>
  <bookViews>
    <workbookView xWindow="-20520" yWindow="-2370" windowWidth="20640" windowHeight="110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O35" i="10"/>
  <c r="BW35" i="10"/>
  <c r="BW36" i="10" s="1"/>
  <c r="BW37" i="10" s="1"/>
  <c r="BW38" i="10" s="1"/>
  <c r="BW39" i="10" s="1"/>
  <c r="BW40" i="10" s="1"/>
  <c r="BW41" i="10" s="1"/>
  <c r="BW42" i="10" s="1"/>
  <c r="BE35" i="10"/>
  <c r="CO34" i="10"/>
  <c r="BW34" i="10"/>
  <c r="BE34" i="10"/>
  <c r="C34" i="10"/>
  <c r="C35" i="10" l="1"/>
  <c r="C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l="1"/>
  <c r="U36" i="10" s="1"/>
  <c r="AM34" i="10"/>
  <c r="AM35" i="10" s="1"/>
</calcChain>
</file>

<file path=xl/sharedStrings.xml><?xml version="1.0" encoding="utf-8"?>
<sst xmlns="http://schemas.openxmlformats.org/spreadsheetml/2006/main" count="1143" uniqueCount="562">
  <si>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</si>
  <si>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</si>
  <si>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</si>
  <si>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</si>
  <si>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</si>
  <si>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</si>
  <si>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</si>
  <si>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</si>
  <si>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</si>
  <si>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</si>
  <si>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</si>
  <si>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</si>
  <si>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</si>
  <si>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</si>
  <si>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</si>
  <si>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</si>
  <si>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</si>
  <si>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</si>
  <si>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</si>
  <si>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</si>
  <si>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</si>
  <si>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</si>
  <si>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</si>
  <si>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</si>
  <si>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</si>
  <si>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</si>
  <si>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</si>
  <si>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</si>
  <si>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</si>
  <si>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</si>
  <si>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</si>
  <si>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</si>
  <si>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</si>
  <si>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</si>
  <si>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</si>
  <si>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</si>
  <si>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</si>
  <si>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</si>
  <si>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</si>
  <si>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</si>
  <si>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</si>
  <si>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</si>
  <si>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</si>
  <si>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</si>
  <si>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</si>
  <si>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</si>
  <si>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</si>
  <si>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</si>
  <si>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</si>
  <si>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</si>
  <si>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</si>
  <si>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</si>
  <si>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</si>
  <si>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</si>
  <si>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</si>
  <si>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</si>
  <si>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</si>
  <si>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</si>
  <si>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</si>
  <si>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</si>
  <si>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</si>
  <si>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</si>
  <si>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</si>
  <si>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</si>
  <si>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</si>
  <si>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</si>
  <si>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</si>
  <si>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</si>
  <si>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</si>
  <si>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</si>
  <si>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</si>
  <si>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</si>
  <si>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</si>
  <si>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</si>
  <si>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</si>
  <si>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</si>
  <si>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</si>
  <si>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</si>
  <si>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</si>
  <si>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</si>
  <si>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</si>
  <si>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</si>
  <si>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</si>
  <si>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</si>
  <si>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</si>
  <si>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</si>
  <si>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</si>
  <si>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</si>
  <si>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</si>
  <si>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</si>
  <si>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</si>
  <si>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</si>
  <si>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</si>
  <si>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</si>
  <si>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河津町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</si>
  <si>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</si>
  <si>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</si>
  <si>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</si>
  <si>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</si>
  <si>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</si>
  <si>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</si>
  <si>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</si>
  <si>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</si>
  <si>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</si>
  <si>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</si>
  <si>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</si>
  <si>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</si>
  <si>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</si>
  <si>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</si>
  <si>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</si>
  <si>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</si>
  <si>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</si>
  <si>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</si>
  <si>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</si>
  <si>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</si>
  <si>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</si>
  <si>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</si>
  <si>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</si>
  <si>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</si>
  <si>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</si>
  <si>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</si>
  <si>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</si>
  <si>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</si>
  <si>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</si>
  <si>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</si>
  <si>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</si>
  <si>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</si>
  <si>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</si>
  <si>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</si>
  <si>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</si>
  <si>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</si>
  <si>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</si>
  <si>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</si>
  <si>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</si>
  <si>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</si>
  <si>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</si>
  <si>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</si>
  <si>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</si>
  <si>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</si>
  <si>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</si>
  <si>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</si>
  <si>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</si>
  <si>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5"/>
  </si>
  <si>
    <t>うち日本人(％)</t>
    <phoneticPr fontId="5"/>
  </si>
  <si>
    <t>-2.8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</si>
  <si>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</si>
  <si>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</si>
  <si>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</si>
  <si>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</si>
  <si>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</si>
  <si>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</si>
  <si>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</si>
  <si>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</si>
  <si>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</si>
  <si>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</si>
  <si>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</si>
  <si>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</si>
  <si>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</si>
  <si>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</si>
  <si>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</si>
  <si>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</si>
  <si>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</si>
  <si>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</si>
  <si>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</si>
  <si>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</si>
  <si>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</si>
  <si>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</si>
  <si>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</si>
  <si>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</si>
  <si>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</si>
  <si>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</si>
  <si>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</si>
  <si>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</si>
  <si>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</si>
  <si>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</si>
  <si>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</si>
  <si>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</si>
  <si>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</si>
  <si>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</si>
  <si>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</si>
  <si>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</si>
  <si>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</si>
  <si>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</si>
  <si>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</si>
  <si>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</si>
  <si>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</si>
  <si>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</si>
  <si>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</si>
  <si>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</si>
  <si>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</si>
  <si>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</si>
  <si>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</si>
  <si>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</si>
  <si>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</si>
  <si>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</si>
  <si>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</si>
  <si>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</si>
  <si>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</si>
  <si>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</si>
  <si>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</si>
  <si>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</si>
  <si>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</si>
  <si>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</si>
  <si>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</si>
  <si>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静岡県河津町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</si>
  <si>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</si>
  <si>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</si>
  <si>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</si>
  <si>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</si>
  <si>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</si>
  <si>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</si>
  <si>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</si>
  <si>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</si>
  <si>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</si>
  <si>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</si>
  <si>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</si>
  <si>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</si>
  <si>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</si>
  <si>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</si>
  <si>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</si>
  <si>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</si>
  <si>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</si>
  <si>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</si>
  <si>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</si>
  <si>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</si>
  <si>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</si>
  <si>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</si>
  <si>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</si>
  <si>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</si>
  <si>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</si>
  <si>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</si>
  <si>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</si>
  <si>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</si>
  <si>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</si>
  <si>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</si>
  <si>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</si>
  <si>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</si>
  <si>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</si>
  <si>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</si>
  <si>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</si>
  <si>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</si>
  <si>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</si>
  <si>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</si>
  <si>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</si>
  <si>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</si>
  <si>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</si>
  <si>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</si>
  <si>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</si>
  <si>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</si>
  <si>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</si>
  <si>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</si>
  <si>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</si>
  <si>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</si>
  <si>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</si>
  <si>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</si>
  <si>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</si>
  <si>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</si>
  <si>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</si>
  <si>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</si>
  <si>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</si>
  <si>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</si>
  <si>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</si>
  <si>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</si>
  <si>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</si>
  <si>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</si>
  <si>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</si>
  <si>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</si>
  <si>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</si>
  <si>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</si>
  <si>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</si>
  <si>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</si>
  <si>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</si>
  <si>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</si>
  <si>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</si>
  <si>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</si>
  <si>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</si>
  <si>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</si>
  <si>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</si>
  <si>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</si>
  <si>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</si>
  <si>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</si>
  <si>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</si>
  <si>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</si>
  <si>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</si>
  <si>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</si>
  <si>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</si>
  <si>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</si>
  <si>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</si>
  <si>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</si>
  <si>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</si>
  <si>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</si>
  <si>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</si>
  <si>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</si>
  <si>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</si>
  <si>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</si>
  <si>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</si>
  <si>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</si>
  <si>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</si>
  <si>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</si>
  <si>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</si>
  <si>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</si>
  <si>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</si>
  <si>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</si>
  <si>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</si>
  <si>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</si>
  <si>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</si>
  <si>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</si>
  <si>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</si>
  <si>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</si>
  <si>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</si>
  <si>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</si>
  <si>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</si>
  <si>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</si>
  <si>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</si>
  <si>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</si>
  <si>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</si>
  <si>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</si>
  <si>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</si>
  <si>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</si>
  <si>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</si>
  <si>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</si>
  <si>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</si>
  <si>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</si>
  <si>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</si>
  <si>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</si>
  <si>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</si>
  <si>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</si>
  <si>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</si>
  <si>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</si>
  <si>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</si>
  <si>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</si>
  <si>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</si>
  <si>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</si>
  <si>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</si>
  <si>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</si>
  <si>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</si>
  <si>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</si>
  <si>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</si>
  <si>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</si>
  <si>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</si>
  <si>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</si>
  <si>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</si>
  <si>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</si>
  <si>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</si>
  <si>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</si>
  <si>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</si>
  <si>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</si>
  <si>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</si>
  <si>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</si>
  <si>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</si>
  <si>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</si>
  <si>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</si>
  <si>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</si>
  <si>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</si>
  <si>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</si>
  <si>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静岡県河津町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</si>
  <si>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</si>
  <si>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</si>
  <si>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</si>
  <si>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</si>
  <si>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</si>
  <si>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</si>
  <si>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</si>
  <si>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</si>
  <si>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</si>
  <si>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</si>
  <si>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</si>
  <si>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</si>
  <si>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</si>
  <si>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</si>
  <si>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</si>
  <si>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</si>
  <si>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</si>
  <si>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</si>
  <si>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</si>
  <si>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</si>
  <si>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河津駅前広場整備事業特別会計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</si>
  <si>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</si>
  <si>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</si>
  <si>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</si>
  <si>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</si>
  <si>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</si>
  <si>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</si>
  <si>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</si>
  <si>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</si>
  <si>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</si>
  <si>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</si>
  <si>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</si>
  <si>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</si>
  <si>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</si>
  <si>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</si>
  <si>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</si>
  <si>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</si>
  <si>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</si>
  <si>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</si>
  <si>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</si>
  <si>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温泉事業会計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</si>
  <si>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</si>
  <si>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</si>
  <si>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</si>
  <si>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</si>
  <si>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</si>
  <si>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</si>
  <si>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</si>
  <si>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</si>
  <si>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</si>
  <si>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</si>
  <si>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</si>
  <si>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</si>
  <si>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</si>
  <si>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</si>
  <si>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</si>
  <si>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</si>
  <si>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</si>
  <si>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</si>
  <si>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</si>
  <si>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</si>
  <si>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</si>
  <si>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</si>
  <si>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</si>
  <si>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</si>
  <si>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</si>
  <si>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</si>
  <si>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</si>
  <si>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</si>
  <si>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</si>
  <si>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</si>
  <si>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</si>
  <si>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</si>
  <si>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</si>
  <si>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</si>
  <si>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</si>
  <si>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</si>
  <si>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</si>
  <si>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</si>
  <si>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</si>
  <si>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</si>
  <si>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</si>
  <si>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</si>
  <si>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</si>
  <si>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</si>
  <si>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</si>
  <si>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</si>
  <si>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</si>
  <si>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</si>
  <si>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</si>
  <si>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</si>
  <si>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</si>
  <si>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</si>
  <si>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</si>
  <si>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</si>
  <si>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</si>
  <si>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</si>
  <si>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</si>
  <si>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</si>
  <si>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</si>
  <si>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</si>
  <si>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</si>
  <si>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</si>
  <si>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</si>
  <si>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</si>
  <si>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</si>
  <si>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</si>
  <si>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</si>
  <si>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</si>
  <si>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</si>
  <si>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</si>
  <si>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</si>
  <si>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</si>
  <si>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</si>
  <si>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</si>
  <si>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</si>
  <si>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</si>
  <si>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</si>
  <si>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</si>
  <si>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</si>
  <si>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</si>
  <si>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</si>
  <si>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</si>
  <si>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</si>
  <si>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</si>
  <si>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</si>
  <si>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</si>
  <si>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</si>
  <si>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</si>
  <si>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</si>
  <si>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</si>
  <si>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</si>
  <si>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</si>
  <si>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</si>
  <si>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</si>
  <si>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</si>
  <si>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</si>
  <si>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</si>
  <si>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</si>
  <si>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</si>
  <si>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</si>
  <si>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</si>
  <si>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</si>
  <si>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</si>
  <si>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</si>
  <si>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</si>
  <si>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</si>
  <si>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</si>
  <si>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</si>
  <si>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</si>
  <si>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</si>
  <si>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</si>
  <si>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</si>
  <si>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</si>
  <si>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</si>
  <si>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</si>
  <si>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</si>
  <si>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</si>
  <si>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</si>
  <si>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</si>
  <si>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</si>
  <si>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</si>
  <si>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</si>
  <si>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</si>
  <si>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</si>
  <si>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</si>
  <si>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</si>
  <si>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</si>
  <si>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</si>
  <si>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</si>
  <si>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</si>
  <si>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</si>
  <si>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</si>
  <si>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</si>
  <si>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</si>
  <si>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</si>
  <si>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温泉事業会計</t>
  </si>
  <si>
    <t>一般会計</t>
  </si>
  <si>
    <t>介護保険特別会計</t>
  </si>
  <si>
    <t>水道事業会計</t>
  </si>
  <si>
    <t>後期高齢者医療特別会計</t>
  </si>
  <si>
    <t>河津駅前広場整備事業特別会計</t>
  </si>
  <si>
    <t>土地取得特別会計</t>
  </si>
  <si>
    <t>国民健康保険特別会計</t>
  </si>
  <si>
    <t>その他会計（赤字）</t>
  </si>
  <si>
    <t>その他会計（黒字）</t>
  </si>
  <si>
    <t>R02</t>
    <phoneticPr fontId="5"/>
  </si>
  <si>
    <t>R03</t>
    <phoneticPr fontId="5"/>
  </si>
  <si>
    <t>R04</t>
    <phoneticPr fontId="5"/>
  </si>
  <si>
    <t>R05</t>
    <phoneticPr fontId="5"/>
  </si>
  <si>
    <t>R06</t>
    <phoneticPr fontId="5"/>
  </si>
  <si>
    <t>河津町公共施設整備基金</t>
    <rPh sb="0" eb="3">
      <t>カワヅチョウ</t>
    </rPh>
    <rPh sb="3" eb="7">
      <t>コウキョウシセツ</t>
    </rPh>
    <rPh sb="7" eb="11">
      <t>セイビキキン</t>
    </rPh>
    <phoneticPr fontId="5"/>
  </si>
  <si>
    <t>河津町ふるさと基金</t>
    <rPh sb="0" eb="3">
      <t>カワヅチョウ</t>
    </rPh>
    <rPh sb="7" eb="9">
      <t>キキン</t>
    </rPh>
    <phoneticPr fontId="38"/>
  </si>
  <si>
    <t>河津町森林環境整備促進基金</t>
    <rPh sb="0" eb="2">
      <t>カワヅ</t>
    </rPh>
    <rPh sb="2" eb="3">
      <t>チョウ</t>
    </rPh>
    <rPh sb="3" eb="5">
      <t>シンリン</t>
    </rPh>
    <rPh sb="5" eb="7">
      <t>カンキョウ</t>
    </rPh>
    <rPh sb="7" eb="9">
      <t>セイビ</t>
    </rPh>
    <rPh sb="9" eb="11">
      <t>ソクシン</t>
    </rPh>
    <rPh sb="11" eb="13">
      <t>キキン</t>
    </rPh>
    <phoneticPr fontId="38"/>
  </si>
  <si>
    <t>河津町駅前広場運営基金</t>
    <rPh sb="0" eb="3">
      <t>カワヅチョウ</t>
    </rPh>
    <rPh sb="3" eb="7">
      <t>エキマエヒロバ</t>
    </rPh>
    <rPh sb="7" eb="9">
      <t>ウンエイ</t>
    </rPh>
    <rPh sb="9" eb="11">
      <t>キキン</t>
    </rPh>
    <phoneticPr fontId="38"/>
  </si>
  <si>
    <t>河津町さくら基金</t>
    <rPh sb="0" eb="3">
      <t>カワヅチョウ</t>
    </rPh>
    <rPh sb="6" eb="8">
      <t>キキン</t>
    </rPh>
    <phoneticPr fontId="38"/>
  </si>
  <si>
    <t>静岡県市町総合事務組合</t>
    <rPh sb="0" eb="3">
      <t>シズオカケン</t>
    </rPh>
    <rPh sb="3" eb="5">
      <t>シマチ</t>
    </rPh>
    <rPh sb="5" eb="7">
      <t>ソウゴウ</t>
    </rPh>
    <rPh sb="7" eb="11">
      <t>ジムクミアイ</t>
    </rPh>
    <phoneticPr fontId="2"/>
  </si>
  <si>
    <t>東河環境センター</t>
    <rPh sb="0" eb="1">
      <t>ヒガシ</t>
    </rPh>
    <rPh sb="1" eb="2">
      <t>カワ</t>
    </rPh>
    <rPh sb="2" eb="4">
      <t>カンキョウ</t>
    </rPh>
    <phoneticPr fontId="2"/>
  </si>
  <si>
    <t>伊豆斎場組合</t>
    <rPh sb="0" eb="2">
      <t>イズ</t>
    </rPh>
    <rPh sb="2" eb="6">
      <t>サイジョウクミアイ</t>
    </rPh>
    <phoneticPr fontId="2"/>
  </si>
  <si>
    <t>下田地区消防組合</t>
    <rPh sb="0" eb="4">
      <t>シモダチク</t>
    </rPh>
    <rPh sb="4" eb="8">
      <t>ショウボウクミアイ</t>
    </rPh>
    <phoneticPr fontId="2"/>
  </si>
  <si>
    <t>一部事務組合下田メディカルセンター（普通会計分）</t>
    <rPh sb="0" eb="6">
      <t>イチブジムクミアイ</t>
    </rPh>
    <rPh sb="6" eb="8">
      <t>シモダ</t>
    </rPh>
    <rPh sb="18" eb="23">
      <t>フツウカイケイブン</t>
    </rPh>
    <phoneticPr fontId="2"/>
  </si>
  <si>
    <t>一部事務組合下田メディカルセンター（事業会計分）</t>
    <rPh sb="0" eb="6">
      <t>イチブジムクミアイ</t>
    </rPh>
    <rPh sb="6" eb="8">
      <t>シモダ</t>
    </rPh>
    <rPh sb="18" eb="23">
      <t>ジギョウカイケイブン</t>
    </rPh>
    <phoneticPr fontId="2"/>
  </si>
  <si>
    <t>静岡県後期高齢者医療広域連合</t>
    <rPh sb="0" eb="3">
      <t>シズオカケン</t>
    </rPh>
    <rPh sb="3" eb="8">
      <t>コウキコウレイシャ</t>
    </rPh>
    <rPh sb="8" eb="10">
      <t>イリョウ</t>
    </rPh>
    <rPh sb="10" eb="12">
      <t>コウイキ</t>
    </rPh>
    <rPh sb="12" eb="14">
      <t>レンゴウ</t>
    </rPh>
    <phoneticPr fontId="2"/>
  </si>
  <si>
    <t>静岡県後期高齢者医療広域連合（事業会計分）</t>
    <rPh sb="0" eb="3">
      <t>シズオカケン</t>
    </rPh>
    <rPh sb="3" eb="8">
      <t>コウキコウレイシャ</t>
    </rPh>
    <rPh sb="8" eb="10">
      <t>イリョウ</t>
    </rPh>
    <rPh sb="10" eb="12">
      <t>コウイキ</t>
    </rPh>
    <rPh sb="12" eb="14">
      <t>レンゴウ</t>
    </rPh>
    <rPh sb="15" eb="20">
      <t>ジギョウカイケイブン</t>
    </rPh>
    <phoneticPr fontId="2"/>
  </si>
  <si>
    <t>静岡地方税滞納整理機構</t>
    <rPh sb="0" eb="2">
      <t>シズオカ</t>
    </rPh>
    <rPh sb="2" eb="4">
      <t>チホウ</t>
    </rPh>
    <rPh sb="4" eb="5">
      <t>ゼイ</t>
    </rPh>
    <rPh sb="5" eb="9">
      <t>タイノウセイリ</t>
    </rPh>
    <rPh sb="9" eb="11">
      <t>キコウ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</si>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</sst>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extLst>
            <c:ext xmlns:c16="http://schemas.microsoft.com/office/drawing/2014/chart" uri="{C3380CC4-5D6E-409C-BE32-E72D297353CC}">
              <c16:uniqueId val="{00000000-0578-4C9E-932B-28A586A30DE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76328</c:v>
                </c:pt>
                <c:pt idx="1">
                  <c:v>63530</c:v>
                </c:pt>
                <c:pt idx="2">
                  <c:v>97403</c:v>
                </c:pt>
                <c:pt idx="3">
                  <c:v>120442</c:v>
                </c:pt>
                <c:pt idx="4">
                  <c:v>162368</c:v>
                </c:pt>
              </c:numCache>
            </c:numRef>
          </c:val>
          <c:smooth val="0"/>
          <c:extLst>
            <c:ext xmlns:c16="http://schemas.microsoft.com/office/drawing/2014/chart" uri="{C3380CC4-5D6E-409C-BE32-E72D297353CC}">
              <c16:uniqueId val="{00000001-0578-4C9E-932B-28A586A30DE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9.2200000000000006</c:v>
                </c:pt>
                <c:pt idx="1">
                  <c:v>9</c:v>
                </c:pt>
                <c:pt idx="2">
                  <c:v>6.71</c:v>
                </c:pt>
                <c:pt idx="3">
                  <c:v>5.82</c:v>
                </c:pt>
                <c:pt idx="4">
                  <c:v>7.02</c:v>
                </c:pt>
              </c:numCache>
            </c:numRef>
          </c:val>
          <c:extLst>
            <c:ext xmlns:c16="http://schemas.microsoft.com/office/drawing/2014/chart" uri="{C3380CC4-5D6E-409C-BE32-E72D297353CC}">
              <c16:uniqueId val="{00000000-C8AC-4C0D-AC44-4628F2B2766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29.87</c:v>
                </c:pt>
                <c:pt idx="1">
                  <c:v>40.14</c:v>
                </c:pt>
                <c:pt idx="2">
                  <c:v>46.64</c:v>
                </c:pt>
                <c:pt idx="3">
                  <c:v>49.71</c:v>
                </c:pt>
                <c:pt idx="4">
                  <c:v>48.17</c:v>
                </c:pt>
              </c:numCache>
            </c:numRef>
          </c:val>
          <c:extLst>
            <c:ext xmlns:c16="http://schemas.microsoft.com/office/drawing/2014/chart" uri="{C3380CC4-5D6E-409C-BE32-E72D297353CC}">
              <c16:uniqueId val="{00000001-C8AC-4C0D-AC44-4628F2B2766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6.74</c:v>
                </c:pt>
                <c:pt idx="1">
                  <c:v>13.2</c:v>
                </c:pt>
                <c:pt idx="2">
                  <c:v>3.26</c:v>
                </c:pt>
                <c:pt idx="3">
                  <c:v>2.34</c:v>
                </c:pt>
                <c:pt idx="4">
                  <c:v>1.38</c:v>
                </c:pt>
              </c:numCache>
            </c:numRef>
          </c:val>
          <c:smooth val="0"/>
          <c:extLst>
            <c:ext xmlns:c16="http://schemas.microsoft.com/office/drawing/2014/chart" uri="{C3380CC4-5D6E-409C-BE32-E72D297353CC}">
              <c16:uniqueId val="{00000002-C8AC-4C0D-AC44-4628F2B2766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9B7-4DA9-840F-F938E2E56D0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9B7-4DA9-840F-F938E2E56D08}"/>
            </c:ext>
          </c:extLst>
        </c:ser>
        <c:ser>
          <c:idx val="2"/>
          <c:order val="2"/>
          <c:tx>
            <c:strRef>
              <c:f>データシート!$A$29</c:f>
              <c:strCache>
                <c:ptCount val="1"/>
                <c:pt idx="0">
                  <c:v>国民健康保険特別会計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2.29</c:v>
                </c:pt>
                <c:pt idx="2">
                  <c:v>#N/A</c:v>
                </c:pt>
                <c:pt idx="3">
                  <c:v>1.53</c:v>
                </c:pt>
                <c:pt idx="4">
                  <c:v>#N/A</c:v>
                </c:pt>
                <c:pt idx="5">
                  <c:v>1.05</c:v>
                </c:pt>
                <c:pt idx="6">
                  <c:v>#N/A</c:v>
                </c:pt>
                <c:pt idx="7">
                  <c:v>0.34</c:v>
                </c:pt>
                <c:pt idx="8">
                  <c:v>#N/A</c:v>
                </c:pt>
                <c:pt idx="9">
                  <c:v>0</c:v>
                </c:pt>
              </c:numCache>
            </c:numRef>
          </c:val>
          <c:extLst>
            <c:ext xmlns:c16="http://schemas.microsoft.com/office/drawing/2014/chart" uri="{C3380CC4-5D6E-409C-BE32-E72D297353CC}">
              <c16:uniqueId val="{00000002-D9B7-4DA9-840F-F938E2E56D08}"/>
            </c:ext>
          </c:extLst>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extLst>
            <c:ext xmlns:c16="http://schemas.microsoft.com/office/drawing/2014/chart" uri="{C3380CC4-5D6E-409C-BE32-E72D297353CC}">
              <c16:uniqueId val="{00000003-D9B7-4DA9-840F-F938E2E56D08}"/>
            </c:ext>
          </c:extLst>
        </c:ser>
        <c:ser>
          <c:idx val="4"/>
          <c:order val="4"/>
          <c:tx>
            <c:strRef>
              <c:f>データシート!$A$31</c:f>
              <c:strCache>
                <c:ptCount val="1"/>
                <c:pt idx="0">
                  <c:v>河津駅前広場整備事業特別会計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c:v>
                </c:pt>
                <c:pt idx="4">
                  <c:v>#N/A</c:v>
                </c:pt>
                <c:pt idx="5">
                  <c:v>0.02</c:v>
                </c:pt>
                <c:pt idx="6">
                  <c:v>#N/A</c:v>
                </c:pt>
                <c:pt idx="7">
                  <c:v>0.02</c:v>
                </c:pt>
                <c:pt idx="8">
                  <c:v>#N/A</c:v>
                </c:pt>
                <c:pt idx="9">
                  <c:v>0.02</c:v>
                </c:pt>
              </c:numCache>
            </c:numRef>
          </c:val>
          <c:extLst>
            <c:ext xmlns:c16="http://schemas.microsoft.com/office/drawing/2014/chart" uri="{C3380CC4-5D6E-409C-BE32-E72D297353CC}">
              <c16:uniqueId val="{00000004-D9B7-4DA9-840F-F938E2E56D08}"/>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0.01</c:v>
                </c:pt>
                <c:pt idx="4">
                  <c:v>#N/A</c:v>
                </c:pt>
                <c:pt idx="5">
                  <c:v>0.01</c:v>
                </c:pt>
                <c:pt idx="6">
                  <c:v>#N/A</c:v>
                </c:pt>
                <c:pt idx="7">
                  <c:v>0.02</c:v>
                </c:pt>
                <c:pt idx="8">
                  <c:v>#N/A</c:v>
                </c:pt>
                <c:pt idx="9">
                  <c:v>0.03</c:v>
                </c:pt>
              </c:numCache>
            </c:numRef>
          </c:val>
          <c:extLst>
            <c:ext xmlns:c16="http://schemas.microsoft.com/office/drawing/2014/chart" uri="{C3380CC4-5D6E-409C-BE32-E72D297353CC}">
              <c16:uniqueId val="{00000005-D9B7-4DA9-840F-F938E2E56D08}"/>
            </c:ext>
          </c:extLst>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3.76</c:v>
                </c:pt>
                <c:pt idx="2">
                  <c:v>#N/A</c:v>
                </c:pt>
                <c:pt idx="3">
                  <c:v>3.82</c:v>
                </c:pt>
                <c:pt idx="4">
                  <c:v>#N/A</c:v>
                </c:pt>
                <c:pt idx="5">
                  <c:v>5.16</c:v>
                </c:pt>
                <c:pt idx="6">
                  <c:v>#N/A</c:v>
                </c:pt>
                <c:pt idx="7">
                  <c:v>6.16</c:v>
                </c:pt>
                <c:pt idx="8">
                  <c:v>#N/A</c:v>
                </c:pt>
                <c:pt idx="9">
                  <c:v>5.67</c:v>
                </c:pt>
              </c:numCache>
            </c:numRef>
          </c:val>
          <c:extLst>
            <c:ext xmlns:c16="http://schemas.microsoft.com/office/drawing/2014/chart" uri="{C3380CC4-5D6E-409C-BE32-E72D297353CC}">
              <c16:uniqueId val="{00000006-D9B7-4DA9-840F-F938E2E56D08}"/>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2.93</c:v>
                </c:pt>
                <c:pt idx="2">
                  <c:v>#N/A</c:v>
                </c:pt>
                <c:pt idx="3">
                  <c:v>3.38</c:v>
                </c:pt>
                <c:pt idx="4">
                  <c:v>#N/A</c:v>
                </c:pt>
                <c:pt idx="5">
                  <c:v>3.81</c:v>
                </c:pt>
                <c:pt idx="6">
                  <c:v>#N/A</c:v>
                </c:pt>
                <c:pt idx="7">
                  <c:v>4.84</c:v>
                </c:pt>
                <c:pt idx="8">
                  <c:v>#N/A</c:v>
                </c:pt>
                <c:pt idx="9">
                  <c:v>5.72</c:v>
                </c:pt>
              </c:numCache>
            </c:numRef>
          </c:val>
          <c:extLst>
            <c:ext xmlns:c16="http://schemas.microsoft.com/office/drawing/2014/chart" uri="{C3380CC4-5D6E-409C-BE32-E72D297353CC}">
              <c16:uniqueId val="{00000007-D9B7-4DA9-840F-F938E2E56D08}"/>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9.19</c:v>
                </c:pt>
                <c:pt idx="2">
                  <c:v>#N/A</c:v>
                </c:pt>
                <c:pt idx="3">
                  <c:v>8.9700000000000006</c:v>
                </c:pt>
                <c:pt idx="4">
                  <c:v>#N/A</c:v>
                </c:pt>
                <c:pt idx="5">
                  <c:v>6.67</c:v>
                </c:pt>
                <c:pt idx="6">
                  <c:v>#N/A</c:v>
                </c:pt>
                <c:pt idx="7">
                  <c:v>5.77</c:v>
                </c:pt>
                <c:pt idx="8">
                  <c:v>#N/A</c:v>
                </c:pt>
                <c:pt idx="9">
                  <c:v>6.97</c:v>
                </c:pt>
              </c:numCache>
            </c:numRef>
          </c:val>
          <c:extLst>
            <c:ext xmlns:c16="http://schemas.microsoft.com/office/drawing/2014/chart" uri="{C3380CC4-5D6E-409C-BE32-E72D297353CC}">
              <c16:uniqueId val="{00000008-D9B7-4DA9-840F-F938E2E56D08}"/>
            </c:ext>
          </c:extLst>
        </c:ser>
        <c:ser>
          <c:idx val="9"/>
          <c:order val="9"/>
          <c:tx>
            <c:strRef>
              <c:f>データシート!$A$36</c:f>
              <c:strCache>
                <c:ptCount val="1"/>
                <c:pt idx="0">
                  <c:v>温泉事業会計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20.87</c:v>
                </c:pt>
                <c:pt idx="2">
                  <c:v>#N/A</c:v>
                </c:pt>
                <c:pt idx="3">
                  <c:v>20.43</c:v>
                </c:pt>
                <c:pt idx="4">
                  <c:v>#N/A</c:v>
                </c:pt>
                <c:pt idx="5">
                  <c:v>22.23</c:v>
                </c:pt>
                <c:pt idx="6">
                  <c:v>#N/A</c:v>
                </c:pt>
                <c:pt idx="7">
                  <c:v>23.41</c:v>
                </c:pt>
                <c:pt idx="8">
                  <c:v>#N/A</c:v>
                </c:pt>
                <c:pt idx="9">
                  <c:v>23.46</c:v>
                </c:pt>
              </c:numCache>
            </c:numRef>
          </c:val>
          <c:extLst>
            <c:ext xmlns:c16="http://schemas.microsoft.com/office/drawing/2014/chart" uri="{C3380CC4-5D6E-409C-BE32-E72D297353CC}">
              <c16:uniqueId val="{00000009-D9B7-4DA9-840F-F938E2E56D0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227</c:v>
                </c:pt>
                <c:pt idx="5">
                  <c:v>224</c:v>
                </c:pt>
                <c:pt idx="8">
                  <c:v>228</c:v>
                </c:pt>
                <c:pt idx="11">
                  <c:v>229</c:v>
                </c:pt>
                <c:pt idx="14">
                  <c:v>228</c:v>
                </c:pt>
              </c:numCache>
            </c:numRef>
          </c:val>
          <c:extLst>
            <c:ext xmlns:c16="http://schemas.microsoft.com/office/drawing/2014/chart" uri="{C3380CC4-5D6E-409C-BE32-E72D297353CC}">
              <c16:uniqueId val="{00000000-76AC-484C-8302-6E3B2295268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6AC-484C-8302-6E3B2295268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6AC-484C-8302-6E3B2295268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18</c:v>
                </c:pt>
                <c:pt idx="3">
                  <c:v>30</c:v>
                </c:pt>
                <c:pt idx="6">
                  <c:v>51</c:v>
                </c:pt>
                <c:pt idx="9">
                  <c:v>49</c:v>
                </c:pt>
                <c:pt idx="12">
                  <c:v>71</c:v>
                </c:pt>
              </c:numCache>
            </c:numRef>
          </c:val>
          <c:extLst>
            <c:ext xmlns:c16="http://schemas.microsoft.com/office/drawing/2014/chart" uri="{C3380CC4-5D6E-409C-BE32-E72D297353CC}">
              <c16:uniqueId val="{00000003-76AC-484C-8302-6E3B2295268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c:v>
                </c:pt>
                <c:pt idx="3">
                  <c:v>6</c:v>
                </c:pt>
                <c:pt idx="6">
                  <c:v>3</c:v>
                </c:pt>
                <c:pt idx="9">
                  <c:v>2</c:v>
                </c:pt>
                <c:pt idx="12">
                  <c:v>1</c:v>
                </c:pt>
              </c:numCache>
            </c:numRef>
          </c:val>
          <c:extLst>
            <c:ext xmlns:c16="http://schemas.microsoft.com/office/drawing/2014/chart" uri="{C3380CC4-5D6E-409C-BE32-E72D297353CC}">
              <c16:uniqueId val="{00000004-76AC-484C-8302-6E3B2295268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6AC-484C-8302-6E3B2295268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6AC-484C-8302-6E3B2295268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349</c:v>
                </c:pt>
                <c:pt idx="3">
                  <c:v>349</c:v>
                </c:pt>
                <c:pt idx="6">
                  <c:v>335</c:v>
                </c:pt>
                <c:pt idx="9">
                  <c:v>312</c:v>
                </c:pt>
                <c:pt idx="12">
                  <c:v>299</c:v>
                </c:pt>
              </c:numCache>
            </c:numRef>
          </c:val>
          <c:extLst>
            <c:ext xmlns:c16="http://schemas.microsoft.com/office/drawing/2014/chart" uri="{C3380CC4-5D6E-409C-BE32-E72D297353CC}">
              <c16:uniqueId val="{00000007-76AC-484C-8302-6E3B2295268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144</c:v>
                </c:pt>
                <c:pt idx="2">
                  <c:v>#N/A</c:v>
                </c:pt>
                <c:pt idx="3">
                  <c:v>#N/A</c:v>
                </c:pt>
                <c:pt idx="4">
                  <c:v>161</c:v>
                </c:pt>
                <c:pt idx="5">
                  <c:v>#N/A</c:v>
                </c:pt>
                <c:pt idx="6">
                  <c:v>#N/A</c:v>
                </c:pt>
                <c:pt idx="7">
                  <c:v>161</c:v>
                </c:pt>
                <c:pt idx="8">
                  <c:v>#N/A</c:v>
                </c:pt>
                <c:pt idx="9">
                  <c:v>#N/A</c:v>
                </c:pt>
                <c:pt idx="10">
                  <c:v>134</c:v>
                </c:pt>
                <c:pt idx="11">
                  <c:v>#N/A</c:v>
                </c:pt>
                <c:pt idx="12">
                  <c:v>#N/A</c:v>
                </c:pt>
                <c:pt idx="13">
                  <c:v>143</c:v>
                </c:pt>
                <c:pt idx="14">
                  <c:v>#N/A</c:v>
                </c:pt>
              </c:numCache>
            </c:numRef>
          </c:val>
          <c:smooth val="0"/>
          <c:extLst>
            <c:ext xmlns:c16="http://schemas.microsoft.com/office/drawing/2014/chart" uri="{C3380CC4-5D6E-409C-BE32-E72D297353CC}">
              <c16:uniqueId val="{00000008-76AC-484C-8302-6E3B2295268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2698</c:v>
                </c:pt>
                <c:pt idx="5">
                  <c:v>2592</c:v>
                </c:pt>
                <c:pt idx="8">
                  <c:v>2833</c:v>
                </c:pt>
                <c:pt idx="11">
                  <c:v>3033</c:v>
                </c:pt>
                <c:pt idx="14">
                  <c:v>3220</c:v>
                </c:pt>
              </c:numCache>
            </c:numRef>
          </c:val>
          <c:extLst>
            <c:ext xmlns:c16="http://schemas.microsoft.com/office/drawing/2014/chart" uri="{C3380CC4-5D6E-409C-BE32-E72D297353CC}">
              <c16:uniqueId val="{00000000-B7B8-4757-B853-9860BD36364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B7B8-4757-B853-9860BD36364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886</c:v>
                </c:pt>
                <c:pt idx="5">
                  <c:v>1283</c:v>
                </c:pt>
                <c:pt idx="8">
                  <c:v>1441</c:v>
                </c:pt>
                <c:pt idx="11">
                  <c:v>2346</c:v>
                </c:pt>
                <c:pt idx="14">
                  <c:v>2217</c:v>
                </c:pt>
              </c:numCache>
            </c:numRef>
          </c:val>
          <c:extLst>
            <c:ext xmlns:c16="http://schemas.microsoft.com/office/drawing/2014/chart" uri="{C3380CC4-5D6E-409C-BE32-E72D297353CC}">
              <c16:uniqueId val="{00000002-B7B8-4757-B853-9860BD36364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7B8-4757-B853-9860BD36364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7B8-4757-B853-9860BD36364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7B8-4757-B853-9860BD36364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805</c:v>
                </c:pt>
                <c:pt idx="3">
                  <c:v>811</c:v>
                </c:pt>
                <c:pt idx="6">
                  <c:v>802</c:v>
                </c:pt>
                <c:pt idx="9">
                  <c:v>740</c:v>
                </c:pt>
                <c:pt idx="12">
                  <c:v>739</c:v>
                </c:pt>
              </c:numCache>
            </c:numRef>
          </c:val>
          <c:extLst>
            <c:ext xmlns:c16="http://schemas.microsoft.com/office/drawing/2014/chart" uri="{C3380CC4-5D6E-409C-BE32-E72D297353CC}">
              <c16:uniqueId val="{00000006-B7B8-4757-B853-9860BD36364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857</c:v>
                </c:pt>
                <c:pt idx="3">
                  <c:v>886</c:v>
                </c:pt>
                <c:pt idx="6">
                  <c:v>878</c:v>
                </c:pt>
                <c:pt idx="9">
                  <c:v>1078</c:v>
                </c:pt>
                <c:pt idx="12">
                  <c:v>1012</c:v>
                </c:pt>
              </c:numCache>
            </c:numRef>
          </c:val>
          <c:extLst>
            <c:ext xmlns:c16="http://schemas.microsoft.com/office/drawing/2014/chart" uri="{C3380CC4-5D6E-409C-BE32-E72D297353CC}">
              <c16:uniqueId val="{00000007-B7B8-4757-B853-9860BD36364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B7B8-4757-B853-9860BD36364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7B8-4757-B853-9860BD36364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2746</c:v>
                </c:pt>
                <c:pt idx="3">
                  <c:v>2766</c:v>
                </c:pt>
                <c:pt idx="6">
                  <c:v>2862</c:v>
                </c:pt>
                <c:pt idx="9">
                  <c:v>3043</c:v>
                </c:pt>
                <c:pt idx="12">
                  <c:v>3391</c:v>
                </c:pt>
              </c:numCache>
            </c:numRef>
          </c:val>
          <c:extLst>
            <c:ext xmlns:c16="http://schemas.microsoft.com/office/drawing/2014/chart" uri="{C3380CC4-5D6E-409C-BE32-E72D297353CC}">
              <c16:uniqueId val="{0000000A-B7B8-4757-B853-9860BD36364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824</c:v>
                </c:pt>
                <c:pt idx="2">
                  <c:v>#N/A</c:v>
                </c:pt>
                <c:pt idx="3">
                  <c:v>#N/A</c:v>
                </c:pt>
                <c:pt idx="4">
                  <c:v>588</c:v>
                </c:pt>
                <c:pt idx="5">
                  <c:v>#N/A</c:v>
                </c:pt>
                <c:pt idx="6">
                  <c:v>#N/A</c:v>
                </c:pt>
                <c:pt idx="7">
                  <c:v>267</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B7B8-4757-B853-9860BD36364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1289</c:v>
                </c:pt>
                <c:pt idx="1">
                  <c:v>1378</c:v>
                </c:pt>
                <c:pt idx="2">
                  <c:v>1378</c:v>
                </c:pt>
              </c:numCache>
            </c:numRef>
          </c:val>
          <c:extLst>
            <c:ext xmlns:c16="http://schemas.microsoft.com/office/drawing/2014/chart" uri="{C3380CC4-5D6E-409C-BE32-E72D297353CC}">
              <c16:uniqueId val="{00000000-12A4-4201-A839-3DBDB1E5824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152</c:v>
                </c:pt>
                <c:pt idx="1">
                  <c:v>164</c:v>
                </c:pt>
                <c:pt idx="2">
                  <c:v>180</c:v>
                </c:pt>
              </c:numCache>
            </c:numRef>
          </c:val>
          <c:extLst>
            <c:ext xmlns:c16="http://schemas.microsoft.com/office/drawing/2014/chart" uri="{C3380CC4-5D6E-409C-BE32-E72D297353CC}">
              <c16:uniqueId val="{00000001-12A4-4201-A839-3DBDB1E5824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501</c:v>
                </c:pt>
                <c:pt idx="1">
                  <c:v>489</c:v>
                </c:pt>
                <c:pt idx="2">
                  <c:v>268</c:v>
                </c:pt>
              </c:numCache>
            </c:numRef>
          </c:val>
          <c:extLst>
            <c:ext xmlns:c16="http://schemas.microsoft.com/office/drawing/2014/chart" uri="{C3380CC4-5D6E-409C-BE32-E72D297353CC}">
              <c16:uniqueId val="{00000002-12A4-4201-A839-3DBDB1E5824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静岡県河津町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元利償還金は、令和４年度</a:t>
          </a:r>
          <a:r>
            <a:rPr kumimoji="1" lang="ja-JP" altLang="en-US" sz="1100">
              <a:solidFill>
                <a:sysClr val="windowText" lastClr="000000"/>
              </a:solidFill>
              <a:effectLst/>
              <a:latin typeface="+mn-lt"/>
              <a:ea typeface="+mn-ea"/>
              <a:cs typeface="+mn-cs"/>
            </a:rPr>
            <a:t>公共事業債</a:t>
          </a:r>
          <a:r>
            <a:rPr kumimoji="1" lang="ja-JP" altLang="ja-JP" sz="1100">
              <a:solidFill>
                <a:sysClr val="windowText" lastClr="000000"/>
              </a:solidFill>
              <a:effectLst/>
              <a:latin typeface="+mn-lt"/>
              <a:ea typeface="+mn-ea"/>
              <a:cs typeface="+mn-cs"/>
            </a:rPr>
            <a:t>など</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件が償還開始となった一方で、平成</a:t>
          </a: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年度減税補てん債など</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件が償還終了し、</a:t>
          </a:r>
          <a:r>
            <a:rPr kumimoji="1" lang="en-US" altLang="ja-JP" sz="1100">
              <a:solidFill>
                <a:sysClr val="windowText" lastClr="000000"/>
              </a:solidFill>
              <a:effectLst/>
              <a:latin typeface="+mn-lt"/>
              <a:ea typeface="+mn-ea"/>
              <a:cs typeface="+mn-cs"/>
            </a:rPr>
            <a:t>13</a:t>
          </a:r>
          <a:r>
            <a:rPr kumimoji="1" lang="ja-JP" altLang="ja-JP" sz="1100">
              <a:solidFill>
                <a:sysClr val="windowText" lastClr="000000"/>
              </a:solidFill>
              <a:effectLst/>
              <a:latin typeface="+mn-lt"/>
              <a:ea typeface="+mn-ea"/>
              <a:cs typeface="+mn-cs"/>
            </a:rPr>
            <a:t>百万円減となった。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組合等が起こした地方債の元利償還金に対する負担等は、下田地区消防組合に係る</a:t>
          </a:r>
          <a:r>
            <a:rPr lang="ja-JP" altLang="en-US">
              <a:solidFill>
                <a:sysClr val="windowText" lastClr="000000"/>
              </a:solidFill>
            </a:rPr>
            <a:t>通信指令施設情報系設備更新工事事業</a:t>
          </a:r>
          <a:r>
            <a:rPr kumimoji="1" lang="ja-JP" altLang="en-US" sz="1100">
              <a:solidFill>
                <a:sysClr val="windowText" lastClr="000000"/>
              </a:solidFill>
              <a:effectLst/>
              <a:latin typeface="+mn-lt"/>
              <a:ea typeface="+mn-ea"/>
              <a:cs typeface="+mn-cs"/>
            </a:rPr>
            <a:t>負担分等で</a:t>
          </a:r>
          <a:r>
            <a:rPr kumimoji="1" lang="en-US" altLang="ja-JP" sz="1100">
              <a:solidFill>
                <a:sysClr val="windowText" lastClr="000000"/>
              </a:solidFill>
              <a:effectLst/>
              <a:latin typeface="+mn-lt"/>
              <a:ea typeface="+mn-ea"/>
              <a:cs typeface="+mn-cs"/>
            </a:rPr>
            <a:t>22</a:t>
          </a:r>
          <a:r>
            <a:rPr kumimoji="1" lang="ja-JP" altLang="en-US" sz="1100">
              <a:solidFill>
                <a:sysClr val="windowText" lastClr="000000"/>
              </a:solidFill>
              <a:effectLst/>
              <a:latin typeface="+mn-lt"/>
              <a:ea typeface="+mn-ea"/>
              <a:cs typeface="+mn-cs"/>
            </a:rPr>
            <a:t>百万円増となった。</a:t>
          </a:r>
          <a:endParaRPr kumimoji="1" lang="en-US" altLang="ja-JP" sz="1100">
            <a:solidFill>
              <a:sysClr val="windowText" lastClr="00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これらにより、元利償還金等の合計は</a:t>
          </a:r>
          <a:r>
            <a:rPr kumimoji="1" lang="en-US" altLang="ja-JP" sz="1100">
              <a:solidFill>
                <a:sysClr val="windowText" lastClr="000000"/>
              </a:solidFill>
              <a:effectLst/>
              <a:latin typeface="+mn-lt"/>
              <a:ea typeface="+mn-ea"/>
              <a:cs typeface="+mn-cs"/>
            </a:rPr>
            <a:t>371</a:t>
          </a:r>
          <a:r>
            <a:rPr kumimoji="1" lang="ja-JP" altLang="ja-JP" sz="1100">
              <a:solidFill>
                <a:sysClr val="windowText" lastClr="000000"/>
              </a:solidFill>
              <a:effectLst/>
              <a:latin typeface="+mn-lt"/>
              <a:ea typeface="+mn-ea"/>
              <a:cs typeface="+mn-cs"/>
            </a:rPr>
            <a:t>百万円となり、実質公債費比率の分子は前年度から</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百万円</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の</a:t>
          </a:r>
          <a:r>
            <a:rPr kumimoji="1" lang="en-US" altLang="ja-JP" sz="1100">
              <a:solidFill>
                <a:sysClr val="windowText" lastClr="000000"/>
              </a:solidFill>
              <a:effectLst/>
              <a:latin typeface="+mn-lt"/>
              <a:ea typeface="+mn-ea"/>
              <a:cs typeface="+mn-cs"/>
            </a:rPr>
            <a:t>143</a:t>
          </a:r>
          <a:r>
            <a:rPr kumimoji="1" lang="ja-JP" altLang="ja-JP" sz="1100">
              <a:solidFill>
                <a:sysClr val="windowText" lastClr="000000"/>
              </a:solidFill>
              <a:effectLst/>
              <a:latin typeface="+mn-lt"/>
              <a:ea typeface="+mn-ea"/>
              <a:cs typeface="+mn-cs"/>
            </a:rPr>
            <a:t>百万円となった。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大型事業を行う際は、地方債発行は不可欠であるため、事業の取捨選択を行いつつ、交付税算入率の有利な起債を選択し、一層の財政健全化に努めていく。</a:t>
          </a:r>
          <a:endParaRPr lang="ja-JP" altLang="ja-JP" sz="1100">
            <a:solidFill>
              <a:sysClr val="windowText" lastClr="000000"/>
            </a:solidFill>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満期一括償還地方債は利用していない。</a:t>
          </a:r>
          <a:endParaRPr lang="ja-JP" altLang="ja-JP" sz="12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静岡県河津町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一般会計等に係る地方債の現在高は、</a:t>
          </a:r>
          <a:r>
            <a:rPr kumimoji="1" lang="ja-JP" altLang="ja-JP" sz="1100">
              <a:solidFill>
                <a:sysClr val="windowText" lastClr="000000"/>
              </a:solidFill>
              <a:effectLst/>
              <a:latin typeface="+mn-lt"/>
              <a:ea typeface="+mn-ea"/>
              <a:cs typeface="+mn-cs"/>
            </a:rPr>
            <a:t>防災情報伝達システム整備工事や</a:t>
          </a:r>
          <a:r>
            <a:rPr kumimoji="1" lang="ja-JP" altLang="en-US" sz="1100">
              <a:solidFill>
                <a:sysClr val="windowText" lastClr="000000"/>
              </a:solidFill>
              <a:effectLst/>
              <a:latin typeface="+mn-lt"/>
              <a:ea typeface="+mn-ea"/>
              <a:cs typeface="+mn-cs"/>
            </a:rPr>
            <a:t>七滝駐車場公衆トイレ整備事業等</a:t>
          </a:r>
          <a:r>
            <a:rPr kumimoji="1" lang="ja-JP" altLang="ja-JP" sz="1100">
              <a:solidFill>
                <a:sysClr val="windowText" lastClr="000000"/>
              </a:solidFill>
              <a:effectLst/>
              <a:latin typeface="+mn-lt"/>
              <a:ea typeface="+mn-ea"/>
              <a:cs typeface="+mn-cs"/>
            </a:rPr>
            <a:t>に伴う町債発行</a:t>
          </a:r>
          <a:r>
            <a:rPr kumimoji="1" lang="ja-JP" altLang="ja-JP" sz="1100">
              <a:solidFill>
                <a:schemeClr val="dk1"/>
              </a:solidFill>
              <a:effectLst/>
              <a:latin typeface="+mn-lt"/>
              <a:ea typeface="+mn-ea"/>
              <a:cs typeface="+mn-cs"/>
            </a:rPr>
            <a:t>により、前年度から</a:t>
          </a:r>
          <a:r>
            <a:rPr kumimoji="1" lang="en-US" altLang="ja-JP" sz="1100">
              <a:solidFill>
                <a:schemeClr val="dk1"/>
              </a:solidFill>
              <a:effectLst/>
              <a:latin typeface="+mn-lt"/>
              <a:ea typeface="+mn-ea"/>
              <a:cs typeface="+mn-cs"/>
            </a:rPr>
            <a:t>348</a:t>
          </a:r>
          <a:r>
            <a:rPr kumimoji="1" lang="ja-JP" altLang="ja-JP" sz="1100">
              <a:solidFill>
                <a:schemeClr val="dk1"/>
              </a:solidFill>
              <a:effectLst/>
              <a:latin typeface="+mn-lt"/>
              <a:ea typeface="+mn-ea"/>
              <a:cs typeface="+mn-cs"/>
            </a:rPr>
            <a:t>百万円増加、組合等負担等見込額は、</a:t>
          </a:r>
          <a:r>
            <a:rPr kumimoji="1" lang="ja-JP" altLang="ja-JP" sz="1100">
              <a:solidFill>
                <a:sysClr val="windowText" lastClr="000000"/>
              </a:solidFill>
              <a:effectLst/>
              <a:latin typeface="+mn-lt"/>
              <a:ea typeface="+mn-ea"/>
              <a:cs typeface="+mn-cs"/>
            </a:rPr>
            <a:t>一部事務組合東河環境センター</a:t>
          </a:r>
          <a:r>
            <a:rPr kumimoji="1" lang="ja-JP" altLang="en-US" sz="1100">
              <a:solidFill>
                <a:sysClr val="windowText" lastClr="000000"/>
              </a:solidFill>
              <a:effectLst/>
              <a:latin typeface="+mn-lt"/>
              <a:ea typeface="+mn-ea"/>
              <a:cs typeface="+mn-cs"/>
            </a:rPr>
            <a:t>負担金等</a:t>
          </a:r>
          <a:r>
            <a:rPr kumimoji="1" lang="ja-JP" altLang="ja-JP" sz="1100">
              <a:solidFill>
                <a:sysClr val="windowText" lastClr="000000"/>
              </a:solidFill>
              <a:effectLst/>
              <a:latin typeface="+mn-lt"/>
              <a:ea typeface="+mn-ea"/>
              <a:cs typeface="+mn-cs"/>
            </a:rPr>
            <a:t>が</a:t>
          </a:r>
          <a:r>
            <a:rPr kumimoji="1" lang="ja-JP" altLang="en-US" sz="1100">
              <a:solidFill>
                <a:sysClr val="windowText" lastClr="000000"/>
              </a:solidFill>
              <a:effectLst/>
              <a:latin typeface="+mn-lt"/>
              <a:ea typeface="+mn-ea"/>
              <a:cs typeface="+mn-cs"/>
            </a:rPr>
            <a:t>減</a:t>
          </a:r>
          <a:r>
            <a:rPr kumimoji="1" lang="ja-JP" altLang="ja-JP" sz="1100">
              <a:solidFill>
                <a:sysClr val="windowText" lastClr="000000"/>
              </a:solidFill>
              <a:effectLst/>
              <a:latin typeface="+mn-lt"/>
              <a:ea typeface="+mn-ea"/>
              <a:cs typeface="+mn-cs"/>
            </a:rPr>
            <a:t>額となったことにより、</a:t>
          </a:r>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66</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、退職手当負担見込額は、</a:t>
          </a:r>
          <a:r>
            <a:rPr kumimoji="1" lang="ja-JP" altLang="ja-JP" sz="1100">
              <a:solidFill>
                <a:sysClr val="windowText" lastClr="000000"/>
              </a:solidFill>
              <a:effectLst/>
              <a:latin typeface="+mn-lt"/>
              <a:ea typeface="+mn-ea"/>
              <a:cs typeface="+mn-cs"/>
            </a:rPr>
            <a:t>組合積立不足額が減少したことで、前年度</a:t>
          </a:r>
          <a:r>
            <a:rPr kumimoji="1" lang="ja-JP" altLang="ja-JP" sz="1100">
              <a:solidFill>
                <a:schemeClr val="dk1"/>
              </a:solidFill>
              <a:effectLst/>
              <a:latin typeface="+mn-lt"/>
              <a:ea typeface="+mn-ea"/>
              <a:cs typeface="+mn-cs"/>
            </a:rPr>
            <a:t>から</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百万円減少し、将来負担額の合計は前年度から</a:t>
          </a:r>
          <a:r>
            <a:rPr kumimoji="1" lang="en-US" altLang="ja-JP" sz="1100">
              <a:solidFill>
                <a:schemeClr val="dk1"/>
              </a:solidFill>
              <a:effectLst/>
              <a:latin typeface="+mn-lt"/>
              <a:ea typeface="+mn-ea"/>
              <a:cs typeface="+mn-cs"/>
            </a:rPr>
            <a:t>281</a:t>
          </a:r>
          <a:r>
            <a:rPr kumimoji="1" lang="ja-JP" altLang="ja-JP" sz="1100">
              <a:solidFill>
                <a:schemeClr val="dk1"/>
              </a:solidFill>
              <a:effectLst/>
              <a:latin typeface="+mn-lt"/>
              <a:ea typeface="+mn-ea"/>
              <a:cs typeface="+mn-cs"/>
            </a:rPr>
            <a:t>百万円の増額となった。</a:t>
          </a:r>
          <a:endParaRPr lang="ja-JP" altLang="ja-JP" sz="1100">
            <a:effectLst/>
          </a:endParaRPr>
        </a:p>
        <a:p>
          <a:r>
            <a:rPr kumimoji="1" lang="ja-JP" altLang="ja-JP" sz="1100">
              <a:solidFill>
                <a:schemeClr val="dk1"/>
              </a:solidFill>
              <a:effectLst/>
              <a:latin typeface="+mn-lt"/>
              <a:ea typeface="+mn-ea"/>
              <a:cs typeface="+mn-cs"/>
            </a:rPr>
            <a:t>　一方、充当可能財源等では、算入公債費の増に伴う基準財政需要額算入見込額の増により、前年度から</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百万円増加となった。</a:t>
          </a:r>
          <a:endParaRPr lang="ja-JP" altLang="ja-JP" sz="1100">
            <a:effectLst/>
          </a:endParaRPr>
        </a:p>
        <a:p>
          <a:r>
            <a:rPr kumimoji="1" lang="ja-JP" altLang="ja-JP" sz="1100">
              <a:solidFill>
                <a:schemeClr val="dk1"/>
              </a:solidFill>
              <a:effectLst/>
              <a:latin typeface="+mn-lt"/>
              <a:ea typeface="+mn-ea"/>
              <a:cs typeface="+mn-cs"/>
            </a:rPr>
            <a:t>　このことから、将来負担比率の分子はマイナス算定となった。</a:t>
          </a:r>
          <a:endParaRPr lang="ja-JP" altLang="ja-JP" sz="1100">
            <a:effectLst/>
          </a:endParaRPr>
        </a:p>
        <a:p>
          <a:r>
            <a:rPr kumimoji="1" lang="ja-JP" altLang="ja-JP" sz="1100">
              <a:solidFill>
                <a:schemeClr val="dk1"/>
              </a:solidFill>
              <a:effectLst/>
              <a:latin typeface="+mn-lt"/>
              <a:ea typeface="+mn-ea"/>
              <a:cs typeface="+mn-cs"/>
            </a:rPr>
            <a:t>　今後も決算状況を確認しながら、財政調整基金の増額を図るとともに、地方債発行と償還のバランスを考慮し、数値の改善を図っていく。</a:t>
          </a:r>
          <a:endParaRPr kumimoji="1" lang="en-US" altLang="ja-JP" sz="1100">
            <a:solidFill>
              <a:schemeClr val="dk1"/>
            </a:solidFill>
            <a:effectLst/>
            <a:latin typeface="+mn-lt"/>
            <a:ea typeface="+mn-ea"/>
            <a:cs typeface="+mn-cs"/>
          </a:endParaRPr>
        </a:p>
        <a:p>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静岡県河津町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年度末現在の基金残高は</a:t>
          </a:r>
          <a:r>
            <a:rPr kumimoji="1" lang="en-US" altLang="ja-JP" sz="1100">
              <a:solidFill>
                <a:schemeClr val="dk1"/>
              </a:solidFill>
              <a:effectLst/>
              <a:latin typeface="+mn-lt"/>
              <a:ea typeface="+mn-ea"/>
              <a:cs typeface="+mn-cs"/>
            </a:rPr>
            <a:t>1,826</a:t>
          </a:r>
          <a:r>
            <a:rPr kumimoji="1" lang="ja-JP" altLang="ja-JP" sz="1100">
              <a:solidFill>
                <a:schemeClr val="dk1"/>
              </a:solidFill>
              <a:effectLst/>
              <a:latin typeface="+mn-lt"/>
              <a:ea typeface="+mn-ea"/>
              <a:cs typeface="+mn-cs"/>
            </a:rPr>
            <a:t>百万円となり、前年度から</a:t>
          </a:r>
          <a:r>
            <a:rPr kumimoji="1" lang="en-US" altLang="ja-JP" sz="1100">
              <a:solidFill>
                <a:schemeClr val="dk1"/>
              </a:solidFill>
              <a:effectLst/>
              <a:latin typeface="+mn-lt"/>
              <a:ea typeface="+mn-ea"/>
              <a:cs typeface="+mn-cs"/>
            </a:rPr>
            <a:t>205</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額となった。</a:t>
          </a:r>
          <a:endParaRPr lang="ja-JP" altLang="ja-JP" sz="1400">
            <a:effectLst/>
          </a:endParaRPr>
        </a:p>
        <a:p>
          <a:r>
            <a:rPr kumimoji="1" lang="ja-JP" altLang="ja-JP" sz="1100">
              <a:solidFill>
                <a:schemeClr val="dk1"/>
              </a:solidFill>
              <a:effectLst/>
              <a:latin typeface="+mn-lt"/>
              <a:ea typeface="+mn-ea"/>
              <a:cs typeface="+mn-cs"/>
            </a:rPr>
            <a:t>増減の内訳は、</a:t>
          </a:r>
          <a:r>
            <a:rPr kumimoji="1" lang="ja-JP" altLang="en-US" sz="1100">
              <a:solidFill>
                <a:schemeClr val="dk1"/>
              </a:solidFill>
              <a:effectLst/>
              <a:latin typeface="+mn-lt"/>
              <a:ea typeface="+mn-ea"/>
              <a:cs typeface="+mn-cs"/>
            </a:rPr>
            <a:t>減債基金に</a:t>
          </a:r>
          <a:r>
            <a:rPr kumimoji="1" lang="en-US" altLang="ja-JP" sz="1100">
              <a:solidFill>
                <a:schemeClr val="dk1"/>
              </a:solidFill>
              <a:effectLst/>
              <a:latin typeface="+mn-lt"/>
              <a:ea typeface="+mn-ea"/>
              <a:cs typeface="+mn-cs"/>
            </a:rPr>
            <a:t>16</a:t>
          </a:r>
          <a:r>
            <a:rPr kumimoji="1" lang="ja-JP" altLang="en-US" sz="1100">
              <a:solidFill>
                <a:schemeClr val="dk1"/>
              </a:solidFill>
              <a:effectLst/>
              <a:latin typeface="+mn-lt"/>
              <a:ea typeface="+mn-ea"/>
              <a:cs typeface="+mn-cs"/>
            </a:rPr>
            <a:t>百万円、</a:t>
          </a:r>
          <a:r>
            <a:rPr kumimoji="1" lang="ja-JP" altLang="ja-JP" sz="1100">
              <a:solidFill>
                <a:schemeClr val="dk1"/>
              </a:solidFill>
              <a:effectLst/>
              <a:latin typeface="+mn-lt"/>
              <a:ea typeface="+mn-ea"/>
              <a:cs typeface="+mn-cs"/>
            </a:rPr>
            <a:t>森林環境譲与税</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百万円を森林環境整備促進基金に積み立てるなど、合計で</a:t>
          </a:r>
          <a:r>
            <a:rPr kumimoji="1" lang="en-US" altLang="ja-JP" sz="1100">
              <a:solidFill>
                <a:schemeClr val="dk1"/>
              </a:solidFill>
              <a:effectLst/>
              <a:latin typeface="+mn-lt"/>
              <a:ea typeface="+mn-ea"/>
              <a:cs typeface="+mn-cs"/>
            </a:rPr>
            <a:t>34</a:t>
          </a:r>
          <a:r>
            <a:rPr kumimoji="1" lang="ja-JP" altLang="ja-JP" sz="1100">
              <a:solidFill>
                <a:schemeClr val="dk1"/>
              </a:solidFill>
              <a:effectLst/>
              <a:latin typeface="+mn-lt"/>
              <a:ea typeface="+mn-ea"/>
              <a:cs typeface="+mn-cs"/>
            </a:rPr>
            <a:t>百万円を積み立て、公共施設整備基金を</a:t>
          </a:r>
          <a:r>
            <a:rPr kumimoji="1" lang="en-US" altLang="ja-JP" sz="1100">
              <a:solidFill>
                <a:schemeClr val="dk1"/>
              </a:solidFill>
              <a:effectLst/>
              <a:latin typeface="+mn-lt"/>
              <a:ea typeface="+mn-ea"/>
              <a:cs typeface="+mn-cs"/>
            </a:rPr>
            <a:t>218</a:t>
          </a:r>
          <a:r>
            <a:rPr kumimoji="1" lang="ja-JP" altLang="ja-JP" sz="1100">
              <a:solidFill>
                <a:schemeClr val="dk1"/>
              </a:solidFill>
              <a:effectLst/>
              <a:latin typeface="+mn-lt"/>
              <a:ea typeface="+mn-ea"/>
              <a:cs typeface="+mn-cs"/>
            </a:rPr>
            <a:t>百万円、ふるさと基金を４百万円、いきいき福祉基金を</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百万円対象事業に充当するなど、合計</a:t>
          </a:r>
          <a:r>
            <a:rPr kumimoji="1" lang="en-US" altLang="ja-JP" sz="1100">
              <a:solidFill>
                <a:schemeClr val="dk1"/>
              </a:solidFill>
              <a:effectLst/>
              <a:latin typeface="+mn-lt"/>
              <a:ea typeface="+mn-ea"/>
              <a:cs typeface="+mn-cs"/>
            </a:rPr>
            <a:t>239</a:t>
          </a:r>
          <a:r>
            <a:rPr kumimoji="1" lang="ja-JP" altLang="ja-JP" sz="1100">
              <a:solidFill>
                <a:schemeClr val="dk1"/>
              </a:solidFill>
              <a:effectLst/>
              <a:latin typeface="+mn-lt"/>
              <a:ea typeface="+mn-ea"/>
              <a:cs typeface="+mn-cs"/>
            </a:rPr>
            <a:t>百万円を取り崩したことである。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決算剰余金について、当面は財政調整基金へ優先的に積み立てを行っていく。</a:t>
          </a:r>
          <a:endParaRPr lang="ja-JP" altLang="ja-JP" sz="1300">
            <a:effectLst/>
          </a:endParaRPr>
        </a:p>
        <a:p>
          <a:r>
            <a:rPr kumimoji="1" lang="ja-JP" altLang="ja-JP" sz="1300">
              <a:solidFill>
                <a:schemeClr val="dk1"/>
              </a:solidFill>
              <a:effectLst/>
              <a:latin typeface="+mn-lt"/>
              <a:ea typeface="+mn-ea"/>
              <a:cs typeface="+mn-cs"/>
            </a:rPr>
            <a:t>その他</a:t>
          </a:r>
          <a:r>
            <a:rPr kumimoji="1" lang="ja-JP" altLang="en-US" sz="1300">
              <a:solidFill>
                <a:schemeClr val="dk1"/>
              </a:solidFill>
              <a:effectLst/>
              <a:latin typeface="+mn-lt"/>
              <a:ea typeface="+mn-ea"/>
              <a:cs typeface="+mn-cs"/>
            </a:rPr>
            <a:t>特定</a:t>
          </a:r>
          <a:r>
            <a:rPr kumimoji="1" lang="ja-JP" altLang="ja-JP" sz="1300">
              <a:solidFill>
                <a:schemeClr val="dk1"/>
              </a:solidFill>
              <a:effectLst/>
              <a:latin typeface="+mn-lt"/>
              <a:ea typeface="+mn-ea"/>
              <a:cs typeface="+mn-cs"/>
            </a:rPr>
            <a:t>目的基金については、その目的に沿った事業計画に従って、基金の積立目標金額を設定し、積立運用を行っていく。各基金ごとの今後の方針は以下のとおりである。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河津町ふるさと基金・・・・・・・地域活性化等に要する資金</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河津町公共施設整備基金・・・・・公共施設の整備に要する資金</a:t>
          </a:r>
          <a:endParaRPr lang="ja-JP" altLang="ja-JP" sz="1400">
            <a:effectLst/>
          </a:endParaRPr>
        </a:p>
        <a:p>
          <a:r>
            <a:rPr kumimoji="1" lang="ja-JP" altLang="ja-JP" sz="1100">
              <a:solidFill>
                <a:schemeClr val="dk1"/>
              </a:solidFill>
              <a:effectLst/>
              <a:latin typeface="+mn-lt"/>
              <a:ea typeface="+mn-ea"/>
              <a:cs typeface="+mn-cs"/>
            </a:rPr>
            <a:t>河津町森林環境整備促進基金・・・森林整備及びその促進に要する資金</a:t>
          </a:r>
          <a:endParaRPr lang="ja-JP" altLang="ja-JP" sz="1400">
            <a:effectLst/>
          </a:endParaRPr>
        </a:p>
        <a:p>
          <a:r>
            <a:rPr kumimoji="1" lang="ja-JP" altLang="ja-JP" sz="1100">
              <a:solidFill>
                <a:schemeClr val="dk1"/>
              </a:solidFill>
              <a:effectLst/>
              <a:latin typeface="+mn-lt"/>
              <a:ea typeface="+mn-ea"/>
              <a:cs typeface="+mn-cs"/>
            </a:rPr>
            <a:t>河津町駅前広場運営基金・・・・・伊豆急行河津駅周辺の施設整備や維持管理に要する資金</a:t>
          </a:r>
          <a:endParaRPr lang="ja-JP" altLang="ja-JP" sz="1400">
            <a:effectLst/>
          </a:endParaRPr>
        </a:p>
        <a:p>
          <a:r>
            <a:rPr kumimoji="1" lang="ja-JP" altLang="ja-JP" sz="1100">
              <a:solidFill>
                <a:schemeClr val="dk1"/>
              </a:solidFill>
              <a:effectLst/>
              <a:latin typeface="+mn-lt"/>
              <a:ea typeface="+mn-ea"/>
              <a:cs typeface="+mn-cs"/>
            </a:rPr>
            <a:t>河津町</a:t>
          </a:r>
          <a:r>
            <a:rPr kumimoji="1" lang="ja-JP" altLang="en-US" sz="1100">
              <a:solidFill>
                <a:schemeClr val="dk1"/>
              </a:solidFill>
              <a:effectLst/>
              <a:latin typeface="+mn-lt"/>
              <a:ea typeface="+mn-ea"/>
              <a:cs typeface="+mn-cs"/>
            </a:rPr>
            <a:t>さくら</a:t>
          </a:r>
          <a:r>
            <a:rPr kumimoji="1" lang="ja-JP" altLang="ja-JP" sz="1100">
              <a:solidFill>
                <a:schemeClr val="dk1"/>
              </a:solidFill>
              <a:effectLst/>
              <a:latin typeface="+mn-lt"/>
              <a:ea typeface="+mn-ea"/>
              <a:cs typeface="+mn-cs"/>
            </a:rPr>
            <a:t>基金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solidFill>
                <a:sysClr val="windowText" lastClr="000000"/>
              </a:solidFill>
              <a:effectLst/>
              <a:latin typeface="+mn-lt"/>
              <a:ea typeface="+mn-ea"/>
              <a:cs typeface="+mn-cs"/>
            </a:rPr>
            <a:t>河津桜の保護育成</a:t>
          </a:r>
          <a:r>
            <a:rPr kumimoji="1" lang="ja-JP" altLang="ja-JP" sz="1100">
              <a:solidFill>
                <a:sysClr val="windowText" lastClr="000000"/>
              </a:solidFill>
              <a:effectLst/>
              <a:latin typeface="+mn-lt"/>
              <a:ea typeface="+mn-ea"/>
              <a:cs typeface="+mn-cs"/>
            </a:rPr>
            <a:t>に要する資金</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（増減理由）</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河津町ふるさと基金・・・・・・・鳥獣害対策等の農業振興事業に充当　▲４百万円</a:t>
          </a:r>
          <a:endParaRPr lang="ja-JP" altLang="ja-JP" sz="1400">
            <a:effectLst/>
          </a:endParaRPr>
        </a:p>
        <a:p>
          <a:r>
            <a:rPr kumimoji="1" lang="ja-JP" altLang="ja-JP" sz="1100">
              <a:solidFill>
                <a:schemeClr val="dk1"/>
              </a:solidFill>
              <a:effectLst/>
              <a:latin typeface="+mn-lt"/>
              <a:ea typeface="+mn-ea"/>
              <a:cs typeface="+mn-cs"/>
            </a:rPr>
            <a:t>河津町公共施設整備基金・・・・・文教施設整備検討事業費に充当　▲</a:t>
          </a:r>
          <a:r>
            <a:rPr kumimoji="1" lang="en-US" altLang="ja-JP" sz="1100">
              <a:solidFill>
                <a:schemeClr val="dk1"/>
              </a:solidFill>
              <a:effectLst/>
              <a:latin typeface="+mn-lt"/>
              <a:ea typeface="+mn-ea"/>
              <a:cs typeface="+mn-cs"/>
            </a:rPr>
            <a:t>218</a:t>
          </a:r>
          <a:r>
            <a:rPr kumimoji="1" lang="ja-JP" altLang="ja-JP" sz="1100">
              <a:solidFill>
                <a:schemeClr val="dk1"/>
              </a:solidFill>
              <a:effectLst/>
              <a:latin typeface="+mn-lt"/>
              <a:ea typeface="+mn-ea"/>
              <a:cs typeface="+mn-cs"/>
            </a:rPr>
            <a:t>百万円</a:t>
          </a:r>
          <a:endParaRPr lang="ja-JP" altLang="ja-JP" sz="1400">
            <a:effectLst/>
          </a:endParaRPr>
        </a:p>
        <a:p>
          <a:r>
            <a:rPr kumimoji="1" lang="ja-JP" altLang="ja-JP" sz="1100">
              <a:solidFill>
                <a:schemeClr val="dk1"/>
              </a:solidFill>
              <a:effectLst/>
              <a:latin typeface="+mn-lt"/>
              <a:ea typeface="+mn-ea"/>
              <a:cs typeface="+mn-cs"/>
            </a:rPr>
            <a:t>河津町森林環境整備促進基金・・・森林環境譲与税を積立　＋</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百万円</a:t>
          </a:r>
          <a:endParaRPr lang="ja-JP" altLang="ja-JP" sz="1400">
            <a:effectLst/>
          </a:endParaRPr>
        </a:p>
        <a:p>
          <a:r>
            <a:rPr kumimoji="1" lang="ja-JP" altLang="ja-JP" sz="1100">
              <a:solidFill>
                <a:schemeClr val="dk1"/>
              </a:solidFill>
              <a:effectLst/>
              <a:latin typeface="+mn-lt"/>
              <a:ea typeface="+mn-ea"/>
              <a:cs typeface="+mn-cs"/>
            </a:rPr>
            <a:t>河津町駅前広場運営基金・・・・・決算剰余金を積立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百万円</a:t>
          </a:r>
          <a:endParaRPr lang="ja-JP" altLang="ja-JP" sz="1400">
            <a:effectLst/>
          </a:endParaRPr>
        </a:p>
        <a:p>
          <a:r>
            <a:rPr kumimoji="1" lang="ja-JP" altLang="ja-JP" sz="1100">
              <a:solidFill>
                <a:schemeClr val="dk1"/>
              </a:solidFill>
              <a:effectLst/>
              <a:latin typeface="+mn-lt"/>
              <a:ea typeface="+mn-ea"/>
              <a:cs typeface="+mn-cs"/>
            </a:rPr>
            <a:t>河津町さくら基金・・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・・・決算剰余金を積立　</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百万円</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（今後の方針）</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河津町ふるさと基金・・・・・・・現時点での新たな積立予定なし。鳥獣害対策等の農業振興事業に充当していく。</a:t>
          </a:r>
          <a:endParaRPr lang="ja-JP" altLang="ja-JP" sz="1400">
            <a:effectLst/>
          </a:endParaRPr>
        </a:p>
        <a:p>
          <a:r>
            <a:rPr kumimoji="1" lang="ja-JP" altLang="ja-JP" sz="1100">
              <a:solidFill>
                <a:schemeClr val="dk1"/>
              </a:solidFill>
              <a:effectLst/>
              <a:latin typeface="+mn-lt"/>
              <a:ea typeface="+mn-ea"/>
              <a:cs typeface="+mn-cs"/>
            </a:rPr>
            <a:t>河津町公共施設整備基金・・・・・現時点での新たな積立予定なし。公共施設長寿命化事業等に充当していく。</a:t>
          </a:r>
          <a:endParaRPr lang="ja-JP" altLang="ja-JP" sz="1400">
            <a:effectLst/>
          </a:endParaRPr>
        </a:p>
        <a:p>
          <a:r>
            <a:rPr kumimoji="1" lang="ja-JP" altLang="ja-JP" sz="1100">
              <a:solidFill>
                <a:schemeClr val="dk1"/>
              </a:solidFill>
              <a:effectLst/>
              <a:latin typeface="+mn-lt"/>
              <a:ea typeface="+mn-ea"/>
              <a:cs typeface="+mn-cs"/>
            </a:rPr>
            <a:t>河津町森林環境整備促進基金・・・森林環境譲与税を積み立てて、間伐や植林等の森林整備事業に充当していく。</a:t>
          </a:r>
          <a:endParaRPr lang="ja-JP" altLang="ja-JP" sz="1400">
            <a:effectLst/>
          </a:endParaRPr>
        </a:p>
        <a:p>
          <a:r>
            <a:rPr kumimoji="1" lang="ja-JP" altLang="ja-JP" sz="1100">
              <a:solidFill>
                <a:schemeClr val="dk1"/>
              </a:solidFill>
              <a:effectLst/>
              <a:latin typeface="+mn-lt"/>
              <a:ea typeface="+mn-ea"/>
              <a:cs typeface="+mn-cs"/>
            </a:rPr>
            <a:t>河津町駅前広場運営基金・・・・・決算剰余金を積み立てて、駅前広場の整備、維持管理費に充当していく。</a:t>
          </a:r>
          <a:endParaRPr lang="ja-JP" altLang="ja-JP" sz="1400">
            <a:effectLst/>
          </a:endParaRPr>
        </a:p>
        <a:p>
          <a:r>
            <a:rPr kumimoji="1" lang="ja-JP" altLang="ja-JP" sz="1100">
              <a:solidFill>
                <a:schemeClr val="dk1"/>
              </a:solidFill>
              <a:effectLst/>
              <a:latin typeface="+mn-lt"/>
              <a:ea typeface="+mn-ea"/>
              <a:cs typeface="+mn-cs"/>
            </a:rPr>
            <a:t>河津町さくら基金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・・・・・決算剰余金を積み立てて、</a:t>
          </a:r>
          <a:r>
            <a:rPr kumimoji="1" lang="ja-JP" altLang="en-US" sz="1100">
              <a:solidFill>
                <a:sysClr val="windowText" lastClr="000000"/>
              </a:solidFill>
              <a:effectLst/>
              <a:latin typeface="+mn-lt"/>
              <a:ea typeface="+mn-ea"/>
              <a:cs typeface="+mn-cs"/>
            </a:rPr>
            <a:t>河津桜保護育成</a:t>
          </a:r>
          <a:r>
            <a:rPr kumimoji="1" lang="ja-JP" altLang="ja-JP" sz="1100">
              <a:solidFill>
                <a:sysClr val="windowText" lastClr="000000"/>
              </a:solidFill>
              <a:effectLst/>
              <a:latin typeface="+mn-lt"/>
              <a:ea typeface="+mn-ea"/>
              <a:cs typeface="+mn-cs"/>
            </a:rPr>
            <a:t>事業に充当していく。</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mn-lt"/>
              <a:ea typeface="+mn-ea"/>
              <a:cs typeface="+mn-cs"/>
            </a:rPr>
            <a:t>増減なし</a:t>
          </a:r>
          <a:endParaRPr kumimoji="1" lang="en-US" altLang="ja-JP" sz="1300">
            <a:solidFill>
              <a:schemeClr val="dk1"/>
            </a:solidFill>
            <a:effectLst/>
            <a:latin typeface="+mn-lt"/>
            <a:ea typeface="+mn-ea"/>
            <a:cs typeface="+mn-cs"/>
          </a:endParaRPr>
        </a:p>
        <a:p>
          <a:endParaRPr kumimoji="1" lang="en-US" altLang="ja-JP" sz="1300">
            <a:solidFill>
              <a:schemeClr val="dk1"/>
            </a:solidFill>
            <a:effectLst/>
            <a:latin typeface="+mn-lt"/>
            <a:ea typeface="+mn-ea"/>
            <a:cs typeface="+mn-cs"/>
          </a:endParaRPr>
        </a:p>
        <a:p>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自主財源確保が厳しい状況下における行政サービスの維持と災害時などの突発的な支出に対応するため、当面は</a:t>
          </a:r>
          <a:r>
            <a:rPr kumimoji="1" lang="en-US" altLang="ja-JP" sz="1300">
              <a:solidFill>
                <a:schemeClr val="dk1"/>
              </a:solidFill>
              <a:effectLst/>
              <a:latin typeface="+mn-lt"/>
              <a:ea typeface="+mn-ea"/>
              <a:cs typeface="+mn-cs"/>
            </a:rPr>
            <a:t>1,500</a:t>
          </a:r>
          <a:r>
            <a:rPr kumimoji="1" lang="ja-JP" altLang="ja-JP" sz="1300">
              <a:solidFill>
                <a:schemeClr val="dk1"/>
              </a:solidFill>
              <a:effectLst/>
              <a:latin typeface="+mn-lt"/>
              <a:ea typeface="+mn-ea"/>
              <a:cs typeface="+mn-cs"/>
            </a:rPr>
            <a:t>百万円程度を目標として、決算剰余金を確認しながら積み立てを行っていく。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普通交付税追加交付分のうち、臨時財政対策債償還基金費分を積み立てたことから、前年度から</a:t>
          </a:r>
          <a:r>
            <a:rPr kumimoji="1" lang="en-US" altLang="ja-JP" sz="1300">
              <a:solidFill>
                <a:schemeClr val="dk1"/>
              </a:solidFill>
              <a:effectLst/>
              <a:latin typeface="+mn-lt"/>
              <a:ea typeface="+mn-ea"/>
              <a:cs typeface="+mn-cs"/>
            </a:rPr>
            <a:t>16</a:t>
          </a:r>
          <a:r>
            <a:rPr kumimoji="1" lang="ja-JP" altLang="ja-JP" sz="1300">
              <a:solidFill>
                <a:schemeClr val="dk1"/>
              </a:solidFill>
              <a:effectLst/>
              <a:latin typeface="+mn-lt"/>
              <a:ea typeface="+mn-ea"/>
              <a:cs typeface="+mn-cs"/>
            </a:rPr>
            <a:t>百万円の増額となった。</a:t>
          </a:r>
          <a:endParaRPr lang="ja-JP" altLang="ja-JP" sz="1300">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今後は文教施設整備などの大型事業が控えており、多額の町債発行が予測されるため、将来の償還資金不足に対応できるよう、現在の基金残高を維持していく。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静岡県河津町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6,398
6,298
100.69
5,290,078
5,052,572
200,882
2,861,879
3,391,013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chemeClr val="tx1"/>
              </a:solidFill>
              <a:effectLst/>
              <a:latin typeface="+mn-lt"/>
              <a:ea typeface="+mn-ea"/>
              <a:cs typeface="+mn-cs"/>
            </a:rPr>
            <a:t>基準財政収入額は、</a:t>
          </a:r>
          <a:r>
            <a:rPr kumimoji="1" lang="ja-JP" altLang="en-US" sz="1100">
              <a:solidFill>
                <a:schemeClr val="tx1"/>
              </a:solidFill>
              <a:effectLst/>
              <a:latin typeface="+mn-lt"/>
              <a:ea typeface="+mn-ea"/>
              <a:cs typeface="+mn-cs"/>
            </a:rPr>
            <a:t>定額減税等に伴う個人住民税（現年課税分）</a:t>
          </a:r>
          <a:r>
            <a:rPr kumimoji="1" lang="ja-JP" altLang="ja-JP" sz="1100">
              <a:solidFill>
                <a:schemeClr val="tx1"/>
              </a:solidFill>
              <a:effectLst/>
              <a:latin typeface="+mn-lt"/>
              <a:ea typeface="+mn-ea"/>
              <a:cs typeface="+mn-cs"/>
            </a:rPr>
            <a:t>の減収等により、前年度から</a:t>
          </a:r>
          <a:r>
            <a:rPr kumimoji="1" lang="en-US" altLang="ja-JP" sz="1100">
              <a:solidFill>
                <a:schemeClr val="tx1"/>
              </a:solidFill>
              <a:effectLst/>
              <a:latin typeface="+mn-lt"/>
              <a:ea typeface="+mn-ea"/>
              <a:cs typeface="+mn-cs"/>
            </a:rPr>
            <a:t>11</a:t>
          </a:r>
          <a:r>
            <a:rPr kumimoji="1" lang="ja-JP" altLang="ja-JP" sz="1100">
              <a:solidFill>
                <a:schemeClr val="tx1"/>
              </a:solidFill>
              <a:effectLst/>
              <a:latin typeface="+mn-lt"/>
              <a:ea typeface="+mn-ea"/>
              <a:cs typeface="+mn-cs"/>
            </a:rPr>
            <a:t>百万円</a:t>
          </a:r>
          <a:r>
            <a:rPr kumimoji="1" lang="ja-JP" altLang="en-US" sz="1100">
              <a:solidFill>
                <a:schemeClr val="tx1"/>
              </a:solidFill>
              <a:effectLst/>
              <a:latin typeface="+mn-lt"/>
              <a:ea typeface="+mn-ea"/>
              <a:cs typeface="+mn-cs"/>
            </a:rPr>
            <a:t>増加</a:t>
          </a:r>
          <a:r>
            <a:rPr kumimoji="1" lang="ja-JP" altLang="ja-JP" sz="1100">
              <a:solidFill>
                <a:schemeClr val="tx1"/>
              </a:solidFill>
              <a:effectLst/>
              <a:latin typeface="+mn-lt"/>
              <a:ea typeface="+mn-ea"/>
              <a:cs typeface="+mn-cs"/>
            </a:rPr>
            <a:t>した。一方で、基準財政需要額は、人口減少及び少子高齢化（令和</a:t>
          </a:r>
          <a:r>
            <a:rPr kumimoji="1" lang="ja-JP" altLang="en-US" sz="1100">
              <a:solidFill>
                <a:schemeClr val="tx1"/>
              </a:solidFill>
              <a:effectLst/>
              <a:latin typeface="+mn-lt"/>
              <a:ea typeface="+mn-ea"/>
              <a:cs typeface="+mn-cs"/>
            </a:rPr>
            <a:t>６</a:t>
          </a:r>
          <a:r>
            <a:rPr kumimoji="1" lang="ja-JP" altLang="ja-JP" sz="1100">
              <a:solidFill>
                <a:schemeClr val="tx1"/>
              </a:solidFill>
              <a:effectLst/>
              <a:latin typeface="+mn-lt"/>
              <a:ea typeface="+mn-ea"/>
              <a:cs typeface="+mn-cs"/>
            </a:rPr>
            <a:t>年度末高齢化率</a:t>
          </a:r>
          <a:r>
            <a:rPr kumimoji="1" lang="en-US" altLang="ja-JP" sz="1100">
              <a:solidFill>
                <a:schemeClr val="tx1"/>
              </a:solidFill>
              <a:effectLst/>
              <a:latin typeface="+mn-lt"/>
              <a:ea typeface="+mn-ea"/>
              <a:cs typeface="+mn-cs"/>
            </a:rPr>
            <a:t>43.8%</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+0.3</a:t>
          </a:r>
          <a:r>
            <a:rPr kumimoji="1" lang="ja-JP" altLang="ja-JP" sz="1100">
              <a:solidFill>
                <a:schemeClr val="tx1"/>
              </a:solidFill>
              <a:effectLst/>
              <a:latin typeface="+mn-lt"/>
              <a:ea typeface="+mn-ea"/>
              <a:cs typeface="+mn-cs"/>
            </a:rPr>
            <a:t>ポイント）に伴う、高齢者保健福祉費の増加等により、前年度から</a:t>
          </a:r>
          <a:r>
            <a:rPr kumimoji="1" lang="en-US" altLang="ja-JP" sz="1100">
              <a:solidFill>
                <a:schemeClr val="tx1"/>
              </a:solidFill>
              <a:effectLst/>
              <a:latin typeface="+mn-lt"/>
              <a:ea typeface="+mn-ea"/>
              <a:cs typeface="+mn-cs"/>
            </a:rPr>
            <a:t>97</a:t>
          </a:r>
          <a:r>
            <a:rPr kumimoji="1" lang="ja-JP" altLang="ja-JP" sz="1100">
              <a:solidFill>
                <a:schemeClr val="tx1"/>
              </a:solidFill>
              <a:effectLst/>
              <a:latin typeface="+mn-lt"/>
              <a:ea typeface="+mn-ea"/>
              <a:cs typeface="+mn-cs"/>
            </a:rPr>
            <a:t>百万円増加したことで、財政力指数は、前年度から</a:t>
          </a:r>
          <a:r>
            <a:rPr kumimoji="1" lang="en-US" altLang="ja-JP" sz="1100">
              <a:solidFill>
                <a:schemeClr val="tx1"/>
              </a:solidFill>
              <a:effectLst/>
              <a:latin typeface="+mn-lt"/>
              <a:ea typeface="+mn-ea"/>
              <a:cs typeface="+mn-cs"/>
            </a:rPr>
            <a:t>0.01</a:t>
          </a:r>
          <a:r>
            <a:rPr kumimoji="1" lang="ja-JP" altLang="ja-JP" sz="1100">
              <a:solidFill>
                <a:schemeClr val="tx1"/>
              </a:solidFill>
              <a:effectLst/>
              <a:latin typeface="+mn-lt"/>
              <a:ea typeface="+mn-ea"/>
              <a:cs typeface="+mn-cs"/>
            </a:rPr>
            <a:t>ポイント低下した。</a:t>
          </a:r>
          <a:endParaRPr lang="ja-JP" altLang="ja-JP" sz="1100">
            <a:solidFill>
              <a:schemeClr val="tx1"/>
            </a:solidFill>
            <a:effectLst/>
          </a:endParaRPr>
        </a:p>
        <a:p>
          <a:r>
            <a:rPr kumimoji="1" lang="ja-JP" altLang="ja-JP" sz="1100">
              <a:solidFill>
                <a:schemeClr val="tx1"/>
              </a:solidFill>
              <a:effectLst/>
              <a:latin typeface="+mn-lt"/>
              <a:ea typeface="+mn-ea"/>
              <a:cs typeface="+mn-cs"/>
            </a:rPr>
            <a:t>　今後も人口減少及び少子高齢化の進行が予測されるため、更なる経費削減に努め、財政基盤強化を図っていく。</a:t>
          </a:r>
          <a:endParaRPr lang="ja-JP" altLang="ja-JP" sz="1100">
            <a:solidFill>
              <a:schemeClr val="tx1"/>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72672</xdr:rowOff>
    </xdr:from>
    <xdr:to>
      <xdr:col>23</xdr:col>
      <xdr:colOff>133350</xdr:colOff>
      <xdr:row>44</xdr:row>
      <xdr:rowOff>31045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073422"/>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3122</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4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31045</xdr:rowOff>
    </xdr:from>
    <xdr:to>
      <xdr:col>24</xdr:col>
      <xdr:colOff>12700</xdr:colOff>
      <xdr:row>44</xdr:row>
      <xdr:rowOff>31045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574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159049</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72672</xdr:rowOff>
    </xdr:from>
    <xdr:to>
      <xdr:col>24</xdr:col>
      <xdr:colOff>12700</xdr:colOff>
      <xdr:row>35</xdr:row>
      <xdr:rowOff>72672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65617</xdr:rowOff>
    </xdr:from>
    <xdr:to>
      <xdr:col>23</xdr:col>
      <xdr:colOff>133350</xdr:colOff>
      <xdr:row>42</xdr:row>
      <xdr:rowOff>79022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266517"/>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13705</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14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38805</xdr:rowOff>
    </xdr:from>
    <xdr:to>
      <xdr:col>19</xdr:col>
      <xdr:colOff>133350</xdr:colOff>
      <xdr:row>42</xdr:row>
      <xdr:rowOff>65617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23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128005</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328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25400</xdr:rowOff>
    </xdr:from>
    <xdr:to>
      <xdr:col>15</xdr:col>
      <xdr:colOff>82550</xdr:colOff>
      <xdr:row>42</xdr:row>
      <xdr:rowOff>38805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2263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28222</xdr:rowOff>
    </xdr:from>
    <xdr:to>
      <xdr:col>15</xdr:col>
      <xdr:colOff>133350</xdr:colOff>
      <xdr:row>42</xdr:row>
      <xdr:rowOff>129822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114599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170039</xdr:rowOff>
    </xdr:from>
    <xdr:to>
      <xdr:col>11</xdr:col>
      <xdr:colOff>31750</xdr:colOff>
      <xdr:row>42</xdr:row>
      <xdr:rowOff>25400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1994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114599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159455</xdr:rowOff>
    </xdr:from>
    <xdr:to>
      <xdr:col>7</xdr:col>
      <xdr:colOff>31750</xdr:colOff>
      <xdr:row>42</xdr:row>
      <xdr:rowOff>89605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74382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28222</xdr:rowOff>
    </xdr:from>
    <xdr:to>
      <xdr:col>23</xdr:col>
      <xdr:colOff>184150</xdr:colOff>
      <xdr:row>42</xdr:row>
      <xdr:rowOff>129822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44749</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14817</xdr:rowOff>
    </xdr:from>
    <xdr:to>
      <xdr:col>19</xdr:col>
      <xdr:colOff>184150</xdr:colOff>
      <xdr:row>42</xdr:row>
      <xdr:rowOff>116417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126594</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159455</xdr:rowOff>
    </xdr:from>
    <xdr:to>
      <xdr:col>15</xdr:col>
      <xdr:colOff>133350</xdr:colOff>
      <xdr:row>42</xdr:row>
      <xdr:rowOff>89605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99782</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146050</xdr:rowOff>
    </xdr:from>
    <xdr:to>
      <xdr:col>11</xdr:col>
      <xdr:colOff>82550</xdr:colOff>
      <xdr:row>42</xdr:row>
      <xdr:rowOff>76200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86377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119239</xdr:rowOff>
    </xdr:from>
    <xdr:to>
      <xdr:col>7</xdr:col>
      <xdr:colOff>31750</xdr:colOff>
      <xdr:row>42</xdr:row>
      <xdr:rowOff>49389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59566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分子となる経常経費充当一般財源は、人件費、</a:t>
          </a:r>
          <a:r>
            <a:rPr kumimoji="1" lang="ja-JP" altLang="en-US" sz="1100" baseline="0">
              <a:solidFill>
                <a:sysClr val="windowText" lastClr="000000"/>
              </a:solidFill>
              <a:effectLst/>
              <a:latin typeface="+mn-lt"/>
              <a:ea typeface="+mn-ea"/>
              <a:cs typeface="+mn-cs"/>
            </a:rPr>
            <a:t>扶助費、</a:t>
          </a:r>
          <a:r>
            <a:rPr kumimoji="1" lang="ja-JP" altLang="ja-JP" sz="1100">
              <a:solidFill>
                <a:sysClr val="windowText" lastClr="000000"/>
              </a:solidFill>
              <a:effectLst/>
              <a:latin typeface="+mn-lt"/>
              <a:ea typeface="+mn-ea"/>
              <a:cs typeface="+mn-cs"/>
            </a:rPr>
            <a:t>物件費等の増加により、前年度から</a:t>
          </a:r>
          <a:r>
            <a:rPr kumimoji="1" lang="en-US" altLang="ja-JP" sz="1100">
              <a:solidFill>
                <a:sysClr val="windowText" lastClr="000000"/>
              </a:solidFill>
              <a:effectLst/>
              <a:latin typeface="+mn-lt"/>
              <a:ea typeface="+mn-ea"/>
              <a:cs typeface="+mn-cs"/>
            </a:rPr>
            <a:t>104</a:t>
          </a:r>
          <a:r>
            <a:rPr kumimoji="1" lang="ja-JP" altLang="ja-JP" sz="1100">
              <a:solidFill>
                <a:sysClr val="windowText" lastClr="000000"/>
              </a:solidFill>
              <a:effectLst/>
              <a:latin typeface="+mn-lt"/>
              <a:ea typeface="+mn-ea"/>
              <a:cs typeface="+mn-cs"/>
            </a:rPr>
            <a:t>百万円増加し、分母となる経常一般財源は、臨時財政対策債の減少はあるものの、地方交付税の増加により、前年度から</a:t>
          </a:r>
          <a:r>
            <a:rPr kumimoji="1" lang="en-US" altLang="ja-JP" sz="1100">
              <a:solidFill>
                <a:srgbClr val="FF0000"/>
              </a:solidFill>
              <a:effectLst/>
              <a:latin typeface="+mn-lt"/>
              <a:ea typeface="+mn-ea"/>
              <a:cs typeface="+mn-cs"/>
            </a:rPr>
            <a:t>74</a:t>
          </a:r>
          <a:r>
            <a:rPr kumimoji="1" lang="ja-JP" altLang="ja-JP" sz="1100">
              <a:solidFill>
                <a:srgbClr val="FF0000"/>
              </a:solidFill>
              <a:effectLst/>
              <a:latin typeface="+mn-lt"/>
              <a:ea typeface="+mn-ea"/>
              <a:cs typeface="+mn-cs"/>
            </a:rPr>
            <a:t>百万円増加</a:t>
          </a:r>
          <a:r>
            <a:rPr kumimoji="1" lang="ja-JP" altLang="ja-JP" sz="1100">
              <a:solidFill>
                <a:sysClr val="windowText" lastClr="000000"/>
              </a:solidFill>
              <a:effectLst/>
              <a:latin typeface="+mn-lt"/>
              <a:ea typeface="+mn-ea"/>
              <a:cs typeface="+mn-cs"/>
            </a:rPr>
            <a:t>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これにより、分子の増加が分母の増加を上回り、経常収支比率は前年度から</a:t>
          </a:r>
          <a:r>
            <a:rPr kumimoji="1" lang="en-US" altLang="ja-JP" sz="1100">
              <a:solidFill>
                <a:sysClr val="windowText" lastClr="000000"/>
              </a:solidFill>
              <a:effectLst/>
              <a:latin typeface="+mn-lt"/>
              <a:ea typeface="+mn-ea"/>
              <a:cs typeface="+mn-cs"/>
            </a:rPr>
            <a:t>1.6</a:t>
          </a:r>
          <a:r>
            <a:rPr kumimoji="1" lang="ja-JP" altLang="ja-JP" sz="1100">
              <a:solidFill>
                <a:sysClr val="windowText" lastClr="000000"/>
              </a:solidFill>
              <a:effectLst/>
              <a:latin typeface="+mn-lt"/>
              <a:ea typeface="+mn-ea"/>
              <a:cs typeface="+mn-cs"/>
            </a:rPr>
            <a:t>ポイント上昇した。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引き続き類似団体内平均値を上回っていることから、事務事業の見直しにより、経常経費の削減を図っていく。</a:t>
          </a:r>
          <a:endParaRPr lang="ja-JP" altLang="ja-JP" sz="11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67</xdr:row>
      <xdr:rowOff>17272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09708"/>
          <a:ext cx="0" cy="1394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49022</xdr:rowOff>
    </xdr:from>
    <xdr:to>
      <xdr:col>23</xdr:col>
      <xdr:colOff>133350</xdr:colOff>
      <xdr:row>64</xdr:row>
      <xdr:rowOff>126238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1021822"/>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99331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82804</xdr:rowOff>
    </xdr:from>
    <xdr:to>
      <xdr:col>23</xdr:col>
      <xdr:colOff>184150</xdr:colOff>
      <xdr:row>64</xdr:row>
      <xdr:rowOff>12954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157734</xdr:rowOff>
    </xdr:from>
    <xdr:to>
      <xdr:col>19</xdr:col>
      <xdr:colOff>133350</xdr:colOff>
      <xdr:row>64</xdr:row>
      <xdr:rowOff>49022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959084"/>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77978</xdr:rowOff>
    </xdr:from>
    <xdr:to>
      <xdr:col>19</xdr:col>
      <xdr:colOff>184150</xdr:colOff>
      <xdr:row>64</xdr:row>
      <xdr:rowOff>8128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18305</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4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27432</xdr:rowOff>
    </xdr:from>
    <xdr:to>
      <xdr:col>15</xdr:col>
      <xdr:colOff>82550</xdr:colOff>
      <xdr:row>63</xdr:row>
      <xdr:rowOff>157734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828782"/>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146321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27432</xdr:rowOff>
    </xdr:from>
    <xdr:to>
      <xdr:col>11</xdr:col>
      <xdr:colOff>31750</xdr:colOff>
      <xdr:row>63</xdr:row>
      <xdr:rowOff>167386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82878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46736</xdr:rowOff>
    </xdr:from>
    <xdr:to>
      <xdr:col>11</xdr:col>
      <xdr:colOff>82550</xdr:colOff>
      <xdr:row>62</xdr:row>
      <xdr:rowOff>148336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158513</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44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22352</xdr:rowOff>
    </xdr:from>
    <xdr:to>
      <xdr:col>7</xdr:col>
      <xdr:colOff>31750</xdr:colOff>
      <xdr:row>64</xdr:row>
      <xdr:rowOff>123952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108729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75438</xdr:rowOff>
    </xdr:from>
    <xdr:to>
      <xdr:col>23</xdr:col>
      <xdr:colOff>184150</xdr:colOff>
      <xdr:row>65</xdr:row>
      <xdr:rowOff>5588</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04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47515</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02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169672</xdr:rowOff>
    </xdr:from>
    <xdr:to>
      <xdr:col>19</xdr:col>
      <xdr:colOff>184150</xdr:colOff>
      <xdr:row>64</xdr:row>
      <xdr:rowOff>99822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84599</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057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106934</xdr:rowOff>
    </xdr:from>
    <xdr:to>
      <xdr:col>15</xdr:col>
      <xdr:colOff>133350</xdr:colOff>
      <xdr:row>64</xdr:row>
      <xdr:rowOff>37084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90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21861</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99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148082</xdr:rowOff>
    </xdr:from>
    <xdr:to>
      <xdr:col>11</xdr:col>
      <xdr:colOff>82550</xdr:colOff>
      <xdr:row>63</xdr:row>
      <xdr:rowOff>78232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63009</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864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116586</xdr:rowOff>
    </xdr:from>
    <xdr:to>
      <xdr:col>7</xdr:col>
      <xdr:colOff>31750</xdr:colOff>
      <xdr:row>64</xdr:row>
      <xdr:rowOff>46736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56913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68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[272,104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類似団体内平均値と比較して低くなっているのは、人件費が主な要因となっているが、人口は年々減少しているのに対して、物件費及び維持補修費は増加傾向にある。</a:t>
          </a:r>
          <a:endParaRPr lang="ja-JP" altLang="ja-JP" sz="1100">
            <a:effectLst/>
          </a:endParaRPr>
        </a:p>
        <a:p>
          <a:r>
            <a:rPr kumimoji="1" lang="ja-JP" altLang="ja-JP" sz="1100">
              <a:solidFill>
                <a:schemeClr val="dk1"/>
              </a:solidFill>
              <a:effectLst/>
              <a:latin typeface="+mn-lt"/>
              <a:ea typeface="+mn-ea"/>
              <a:cs typeface="+mn-cs"/>
            </a:rPr>
            <a:t>　人口１人当たり人件費・物件費等決算額は、前年度から</a:t>
          </a:r>
          <a:r>
            <a:rPr kumimoji="1" lang="en-US" altLang="ja-JP" sz="1100">
              <a:solidFill>
                <a:schemeClr val="dk1"/>
              </a:solidFill>
              <a:effectLst/>
              <a:latin typeface="+mn-lt"/>
              <a:ea typeface="+mn-ea"/>
              <a:cs typeface="+mn-cs"/>
            </a:rPr>
            <a:t>26,892</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しているため、更なる削減に努めて経費の適正化を図っていく。</a:t>
          </a:r>
          <a:endParaRPr lang="ja-JP" altLang="ja-JP" sz="11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74540</xdr:rowOff>
    </xdr:from>
    <xdr:to>
      <xdr:col>23</xdr:col>
      <xdr:colOff>133350</xdr:colOff>
      <xdr:row>88</xdr:row>
      <xdr:rowOff>151885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3961990"/>
          <a:ext cx="0" cy="12774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123962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2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2,814,723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151885</xdr:rowOff>
    </xdr:from>
    <xdr:to>
      <xdr:col>24</xdr:col>
      <xdr:colOff>12700</xdr:colOff>
      <xdr:row>88</xdr:row>
      <xdr:rowOff>151885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23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160917</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70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74540</xdr:rowOff>
    </xdr:from>
    <xdr:to>
      <xdr:col>24</xdr:col>
      <xdr:colOff>12700</xdr:colOff>
      <xdr:row>81</xdr:row>
      <xdr:rowOff>74540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3961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111990</xdr:rowOff>
    </xdr:from>
    <xdr:to>
      <xdr:col>23</xdr:col>
      <xdr:colOff>133350</xdr:colOff>
      <xdr:row>81</xdr:row>
      <xdr:rowOff>124968</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3999440"/>
          <a:ext cx="838200" cy="12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109745</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3997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116894</xdr:rowOff>
    </xdr:from>
    <xdr:to>
      <xdr:col>23</xdr:col>
      <xdr:colOff>184150</xdr:colOff>
      <xdr:row>82</xdr:row>
      <xdr:rowOff>47044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0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111990</xdr:rowOff>
    </xdr:from>
    <xdr:to>
      <xdr:col>19</xdr:col>
      <xdr:colOff>133350</xdr:colOff>
      <xdr:row>81</xdr:row>
      <xdr:rowOff>113528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3225800" y="13999440"/>
          <a:ext cx="889000" cy="1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87945</xdr:rowOff>
    </xdr:from>
    <xdr:to>
      <xdr:col>19</xdr:col>
      <xdr:colOff>184150</xdr:colOff>
      <xdr:row>82</xdr:row>
      <xdr:rowOff>18095</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397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2872</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4061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105956</xdr:rowOff>
    </xdr:from>
    <xdr:to>
      <xdr:col>15</xdr:col>
      <xdr:colOff>82550</xdr:colOff>
      <xdr:row>81</xdr:row>
      <xdr:rowOff>113528</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3993406"/>
          <a:ext cx="889000" cy="7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83702</xdr:rowOff>
    </xdr:from>
    <xdr:to>
      <xdr:col>15</xdr:col>
      <xdr:colOff>133350</xdr:colOff>
      <xdr:row>82</xdr:row>
      <xdr:rowOff>13852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397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170079</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405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99006</xdr:rowOff>
    </xdr:from>
    <xdr:to>
      <xdr:col>11</xdr:col>
      <xdr:colOff>31750</xdr:colOff>
      <xdr:row>81</xdr:row>
      <xdr:rowOff>105956</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3986456"/>
          <a:ext cx="889000" cy="6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75454</xdr:rowOff>
    </xdr:from>
    <xdr:to>
      <xdr:col>11</xdr:col>
      <xdr:colOff>82550</xdr:colOff>
      <xdr:row>82</xdr:row>
      <xdr:rowOff>5604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396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161831</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4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70377</xdr:rowOff>
    </xdr:from>
    <xdr:to>
      <xdr:col>7</xdr:col>
      <xdr:colOff>31750</xdr:colOff>
      <xdr:row>82</xdr:row>
      <xdr:rowOff>527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395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156754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4044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74168</xdr:rowOff>
    </xdr:from>
    <xdr:to>
      <xdr:col>23</xdr:col>
      <xdr:colOff>184150</xdr:colOff>
      <xdr:row>82</xdr:row>
      <xdr:rowOff>4318</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396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166895</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3882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61190</xdr:rowOff>
    </xdr:from>
    <xdr:to>
      <xdr:col>19</xdr:col>
      <xdr:colOff>184150</xdr:colOff>
      <xdr:row>81</xdr:row>
      <xdr:rowOff>162790</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394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1517</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3717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62728</xdr:rowOff>
    </xdr:from>
    <xdr:to>
      <xdr:col>15</xdr:col>
      <xdr:colOff>133350</xdr:colOff>
      <xdr:row>81</xdr:row>
      <xdr:rowOff>164328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395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3055</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3719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55156</xdr:rowOff>
    </xdr:from>
    <xdr:to>
      <xdr:col>11</xdr:col>
      <xdr:colOff>82550</xdr:colOff>
      <xdr:row>81</xdr:row>
      <xdr:rowOff>156756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3942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166933</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371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48206</xdr:rowOff>
    </xdr:from>
    <xdr:to>
      <xdr:col>7</xdr:col>
      <xdr:colOff>31750</xdr:colOff>
      <xdr:row>81</xdr:row>
      <xdr:rowOff>149806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393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159983</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3704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ポイント上昇したが、全国町村平均値より</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ポイント、類似団体内平均値より</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ポイント下回っている。</a:t>
          </a:r>
          <a:endParaRPr lang="ja-JP" altLang="ja-JP" sz="1100">
            <a:effectLst/>
          </a:endParaRPr>
        </a:p>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前年度から上昇した要因は、ラスパイレス指数の高い若年層職員の占める割合が増加したことが主な要因と考えている。今後も事務の合理化を進め、職員給与体系に留意していく。</a:t>
          </a:r>
          <a:endParaRPr lang="ja-JP" altLang="ja-JP" sz="11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142118</xdr:rowOff>
    </xdr:from>
    <xdr:to>
      <xdr:col>81</xdr:col>
      <xdr:colOff>44450</xdr:colOff>
      <xdr:row>89</xdr:row>
      <xdr:rowOff>150284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8118"/>
          <a:ext cx="0" cy="15512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122361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8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150284</xdr:rowOff>
    </xdr:from>
    <xdr:to>
      <xdr:col>81</xdr:col>
      <xdr:colOff>133350</xdr:colOff>
      <xdr:row>89</xdr:row>
      <xdr:rowOff>150284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09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57045</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142118</xdr:rowOff>
    </xdr:from>
    <xdr:to>
      <xdr:col>81</xdr:col>
      <xdr:colOff>133350</xdr:colOff>
      <xdr:row>80</xdr:row>
      <xdr:rowOff>142118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54732</xdr:rowOff>
    </xdr:from>
    <xdr:to>
      <xdr:col>81</xdr:col>
      <xdr:colOff>44450</xdr:colOff>
      <xdr:row>85</xdr:row>
      <xdr:rowOff>135164</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179800" y="14627982"/>
          <a:ext cx="8382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67932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641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95855</xdr:rowOff>
    </xdr:from>
    <xdr:to>
      <xdr:col>81</xdr:col>
      <xdr:colOff>95250</xdr:colOff>
      <xdr:row>86</xdr:row>
      <xdr:rowOff>26005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43241</xdr:rowOff>
    </xdr:from>
    <xdr:to>
      <xdr:col>77</xdr:col>
      <xdr:colOff>44450</xdr:colOff>
      <xdr:row>85</xdr:row>
      <xdr:rowOff>54732</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461649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170741</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74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134257</xdr:rowOff>
    </xdr:from>
    <xdr:to>
      <xdr:col>72</xdr:col>
      <xdr:colOff>203200</xdr:colOff>
      <xdr:row>85</xdr:row>
      <xdr:rowOff>43241</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401800" y="14536057"/>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95855</xdr:rowOff>
    </xdr:from>
    <xdr:to>
      <xdr:col>73</xdr:col>
      <xdr:colOff>44450</xdr:colOff>
      <xdr:row>86</xdr:row>
      <xdr:rowOff>26005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10782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122766</xdr:rowOff>
    </xdr:from>
    <xdr:to>
      <xdr:col>68</xdr:col>
      <xdr:colOff>152400</xdr:colOff>
      <xdr:row>84</xdr:row>
      <xdr:rowOff>134257</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452456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95855</xdr:rowOff>
    </xdr:from>
    <xdr:to>
      <xdr:col>68</xdr:col>
      <xdr:colOff>203200</xdr:colOff>
      <xdr:row>86</xdr:row>
      <xdr:rowOff>26005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10782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147761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100891</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3932</xdr:rowOff>
    </xdr:from>
    <xdr:to>
      <xdr:col>77</xdr:col>
      <xdr:colOff>95250</xdr:colOff>
      <xdr:row>85</xdr:row>
      <xdr:rowOff>105532</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577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115709</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3460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163891</xdr:rowOff>
    </xdr:from>
    <xdr:to>
      <xdr:col>73</xdr:col>
      <xdr:colOff>44450</xdr:colOff>
      <xdr:row>85</xdr:row>
      <xdr:rowOff>94041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56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104218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33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83457</xdr:rowOff>
    </xdr:from>
    <xdr:to>
      <xdr:col>68</xdr:col>
      <xdr:colOff>203200</xdr:colOff>
      <xdr:row>85</xdr:row>
      <xdr:rowOff>13607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23784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71966</xdr:rowOff>
    </xdr:from>
    <xdr:to>
      <xdr:col>64</xdr:col>
      <xdr:colOff>152400</xdr:colOff>
      <xdr:row>85</xdr:row>
      <xdr:rowOff>2116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12293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[12.97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職員数が前年度から</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名</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となったことに加え、人口減少に伴い、人口</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人当たり職員数は</a:t>
          </a:r>
          <a:r>
            <a:rPr kumimoji="1" lang="en-US" altLang="ja-JP" sz="1100">
              <a:solidFill>
                <a:schemeClr val="dk1"/>
              </a:solidFill>
              <a:effectLst/>
              <a:latin typeface="+mn-lt"/>
              <a:ea typeface="+mn-ea"/>
              <a:cs typeface="+mn-cs"/>
            </a:rPr>
            <a:t>0.16</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低下</a:t>
          </a:r>
          <a:r>
            <a:rPr kumimoji="1" lang="ja-JP" altLang="ja-JP" sz="1100">
              <a:solidFill>
                <a:schemeClr val="dk1"/>
              </a:solidFill>
              <a:effectLst/>
              <a:latin typeface="+mn-lt"/>
              <a:ea typeface="+mn-ea"/>
              <a:cs typeface="+mn-cs"/>
            </a:rPr>
            <a:t>したが、依然として類似団体内平均値を下回っている状況である。</a:t>
          </a:r>
          <a:endParaRPr lang="ja-JP" altLang="ja-JP" sz="1100">
            <a:effectLst/>
          </a:endParaRPr>
        </a:p>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職員採用においては、新卒採用だけではなく、中途採用を実施して職員確保に努めているが、中途退職や採用内定者の辞退など、人材確保に苦慮しているため、自治体ＤＸの推進等により、事務事業の効率化等を図るとともに、定員管理計画に基づいた適正な定員管理に努めていく。</a:t>
          </a:r>
          <a:endParaRPr lang="ja-JP" altLang="ja-JP" sz="1100">
            <a:solidFill>
              <a:sysClr val="windowText" lastClr="000000"/>
            </a:solidFill>
            <a:effectLst/>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131699</xdr:rowOff>
    </xdr:from>
    <xdr:to>
      <xdr:col>81</xdr:col>
      <xdr:colOff>44450</xdr:colOff>
      <xdr:row>66</xdr:row>
      <xdr:rowOff>166201</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247249"/>
          <a:ext cx="0" cy="12346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138278</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4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166201</xdr:rowOff>
    </xdr:from>
    <xdr:to>
      <xdr:col>81</xdr:col>
      <xdr:colOff>133350</xdr:colOff>
      <xdr:row>66</xdr:row>
      <xdr:rowOff>166201</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48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46626</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99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131699</xdr:rowOff>
    </xdr:from>
    <xdr:to>
      <xdr:col>81</xdr:col>
      <xdr:colOff>133350</xdr:colOff>
      <xdr:row>59</xdr:row>
      <xdr:rowOff>131699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247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1820</xdr:rowOff>
    </xdr:from>
    <xdr:to>
      <xdr:col>81</xdr:col>
      <xdr:colOff>44450</xdr:colOff>
      <xdr:row>62</xdr:row>
      <xdr:rowOff>14690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6179800" y="10631720"/>
          <a:ext cx="838200" cy="1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46965</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676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74888</xdr:rowOff>
    </xdr:from>
    <xdr:to>
      <xdr:col>81</xdr:col>
      <xdr:colOff>95250</xdr:colOff>
      <xdr:row>63</xdr:row>
      <xdr:rowOff>5038</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0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134662</xdr:rowOff>
    </xdr:from>
    <xdr:to>
      <xdr:col>77</xdr:col>
      <xdr:colOff>44450</xdr:colOff>
      <xdr:row>62</xdr:row>
      <xdr:rowOff>14690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593112"/>
          <a:ext cx="889000" cy="51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48344</xdr:rowOff>
    </xdr:from>
    <xdr:to>
      <xdr:col>77</xdr:col>
      <xdr:colOff>95250</xdr:colOff>
      <xdr:row>62</xdr:row>
      <xdr:rowOff>149944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6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134721</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764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121793</xdr:rowOff>
    </xdr:from>
    <xdr:to>
      <xdr:col>72</xdr:col>
      <xdr:colOff>203200</xdr:colOff>
      <xdr:row>61</xdr:row>
      <xdr:rowOff>134662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580243"/>
          <a:ext cx="889000" cy="1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21802</xdr:rowOff>
    </xdr:from>
    <xdr:to>
      <xdr:col>73</xdr:col>
      <xdr:colOff>44450</xdr:colOff>
      <xdr:row>62</xdr:row>
      <xdr:rowOff>123402</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108179</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73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102489</xdr:rowOff>
    </xdr:from>
    <xdr:to>
      <xdr:col>68</xdr:col>
      <xdr:colOff>152400</xdr:colOff>
      <xdr:row>61</xdr:row>
      <xdr:rowOff>121793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560939"/>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18584</xdr:rowOff>
    </xdr:from>
    <xdr:to>
      <xdr:col>68</xdr:col>
      <xdr:colOff>203200</xdr:colOff>
      <xdr:row>62</xdr:row>
      <xdr:rowOff>120184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104961</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73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14563</xdr:rowOff>
    </xdr:from>
    <xdr:to>
      <xdr:col>64</xdr:col>
      <xdr:colOff>152400</xdr:colOff>
      <xdr:row>62</xdr:row>
      <xdr:rowOff>116163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100940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7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122470</xdr:rowOff>
    </xdr:from>
    <xdr:to>
      <xdr:col>81</xdr:col>
      <xdr:colOff>95250</xdr:colOff>
      <xdr:row>62</xdr:row>
      <xdr:rowOff>52620</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58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138997</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425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135340</xdr:rowOff>
    </xdr:from>
    <xdr:to>
      <xdr:col>77</xdr:col>
      <xdr:colOff>95250</xdr:colOff>
      <xdr:row>62</xdr:row>
      <xdr:rowOff>65490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59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75667</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362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83862</xdr:rowOff>
    </xdr:from>
    <xdr:to>
      <xdr:col>73</xdr:col>
      <xdr:colOff>44450</xdr:colOff>
      <xdr:row>62</xdr:row>
      <xdr:rowOff>14012</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542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24189</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31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70993</xdr:rowOff>
    </xdr:from>
    <xdr:to>
      <xdr:col>68</xdr:col>
      <xdr:colOff>203200</xdr:colOff>
      <xdr:row>62</xdr:row>
      <xdr:rowOff>1143</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52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11320</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29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51689</xdr:rowOff>
    </xdr:from>
    <xdr:to>
      <xdr:col>64</xdr:col>
      <xdr:colOff>152400</xdr:colOff>
      <xdr:row>61</xdr:row>
      <xdr:rowOff>153289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51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163466</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27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前年度から</a:t>
          </a:r>
          <a:r>
            <a:rPr kumimoji="1" lang="en-US" altLang="ja-JP" sz="1100">
              <a:solidFill>
                <a:sysClr val="windowText" lastClr="000000"/>
              </a:solidFill>
              <a:effectLst/>
              <a:latin typeface="+mn-lt"/>
              <a:ea typeface="+mn-ea"/>
              <a:cs typeface="+mn-cs"/>
            </a:rPr>
            <a:t>0.2</a:t>
          </a:r>
          <a:r>
            <a:rPr kumimoji="1" lang="ja-JP" altLang="ja-JP" sz="1100">
              <a:solidFill>
                <a:sysClr val="windowText" lastClr="000000"/>
              </a:solidFill>
              <a:effectLst/>
              <a:latin typeface="+mn-lt"/>
              <a:ea typeface="+mn-ea"/>
              <a:cs typeface="+mn-cs"/>
            </a:rPr>
            <a:t>ポイント低下した要因は、平成</a:t>
          </a:r>
          <a:r>
            <a:rPr kumimoji="1" lang="en-US" altLang="ja-JP" sz="1100">
              <a:solidFill>
                <a:sysClr val="windowText" lastClr="000000"/>
              </a:solidFill>
              <a:effectLst/>
              <a:latin typeface="+mn-lt"/>
              <a:ea typeface="+mn-ea"/>
              <a:cs typeface="+mn-cs"/>
            </a:rPr>
            <a:t>25</a:t>
          </a:r>
          <a:r>
            <a:rPr kumimoji="1" lang="ja-JP" altLang="ja-JP" sz="1100">
              <a:solidFill>
                <a:sysClr val="windowText" lastClr="000000"/>
              </a:solidFill>
              <a:effectLst/>
              <a:latin typeface="+mn-lt"/>
              <a:ea typeface="+mn-ea"/>
              <a:cs typeface="+mn-cs"/>
            </a:rPr>
            <a:t>年度の</a:t>
          </a:r>
          <a:r>
            <a:rPr kumimoji="1" lang="ja-JP" altLang="en-US" sz="1100">
              <a:solidFill>
                <a:sysClr val="windowText" lastClr="000000"/>
              </a:solidFill>
              <a:effectLst/>
              <a:latin typeface="+mn-lt"/>
              <a:ea typeface="+mn-ea"/>
              <a:cs typeface="+mn-cs"/>
            </a:rPr>
            <a:t>防災行政無線デジタル化</a:t>
          </a:r>
          <a:r>
            <a:rPr kumimoji="1" lang="ja-JP" altLang="ja-JP" sz="1100">
              <a:solidFill>
                <a:sysClr val="windowText" lastClr="000000"/>
              </a:solidFill>
              <a:effectLst/>
              <a:latin typeface="+mn-lt"/>
              <a:ea typeface="+mn-ea"/>
              <a:cs typeface="+mn-cs"/>
            </a:rPr>
            <a:t>事業に充てた</a:t>
          </a:r>
          <a:r>
            <a:rPr kumimoji="1" lang="ja-JP" altLang="en-US" sz="1100">
              <a:solidFill>
                <a:sysClr val="windowText" lastClr="000000"/>
              </a:solidFill>
              <a:effectLst/>
              <a:latin typeface="+mn-lt"/>
              <a:ea typeface="+mn-ea"/>
              <a:cs typeface="+mn-cs"/>
            </a:rPr>
            <a:t>緊急防災・減災事業債</a:t>
          </a:r>
          <a:r>
            <a:rPr kumimoji="1" lang="ja-JP" altLang="ja-JP" sz="1100">
              <a:solidFill>
                <a:sysClr val="windowText" lastClr="000000"/>
              </a:solidFill>
              <a:effectLst/>
              <a:latin typeface="+mn-lt"/>
              <a:ea typeface="+mn-ea"/>
              <a:cs typeface="+mn-cs"/>
            </a:rPr>
            <a:t>の償還終了等に伴い、元利償還金が減少したことと、一部事務組合起債償還に係る負担金が減少したこと等</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普通交付税の増加等により、分母となる標準財政規模が増加した</a:t>
          </a:r>
          <a:r>
            <a:rPr kumimoji="1" lang="ja-JP" altLang="en-US" sz="1100">
              <a:solidFill>
                <a:sysClr val="windowText" lastClr="000000"/>
              </a:solidFill>
              <a:effectLst/>
              <a:latin typeface="+mn-lt"/>
              <a:ea typeface="+mn-ea"/>
              <a:cs typeface="+mn-cs"/>
            </a:rPr>
            <a:t>ため</a:t>
          </a:r>
          <a:r>
            <a:rPr kumimoji="1" lang="ja-JP" altLang="ja-JP" sz="1100">
              <a:solidFill>
                <a:sysClr val="windowText" lastClr="000000"/>
              </a:solidFill>
              <a:effectLst/>
              <a:latin typeface="+mn-lt"/>
              <a:ea typeface="+mn-ea"/>
              <a:cs typeface="+mn-cs"/>
            </a:rPr>
            <a:t>である。今後に控えている大型事業による多額の町債発行により、実質公債費比率の上昇が懸念されるため、特定財源の積極的な導入に努め、公債費の抑制を図っていく。</a:t>
          </a:r>
          <a:endParaRPr lang="ja-JP" altLang="ja-JP" sz="1100">
            <a:solidFill>
              <a:sysClr val="windowText" lastClr="000000"/>
            </a:solidFill>
            <a:effectLst/>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69596</xdr:rowOff>
    </xdr:from>
    <xdr:to>
      <xdr:col>81</xdr:col>
      <xdr:colOff>44450</xdr:colOff>
      <xdr:row>45</xdr:row>
      <xdr:rowOff>109474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24179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81551</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109474</xdr:rowOff>
    </xdr:from>
    <xdr:to>
      <xdr:col>81</xdr:col>
      <xdr:colOff>133350</xdr:colOff>
      <xdr:row>45</xdr:row>
      <xdr:rowOff>109474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155973</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69596</xdr:rowOff>
    </xdr:from>
    <xdr:to>
      <xdr:col>81</xdr:col>
      <xdr:colOff>133350</xdr:colOff>
      <xdr:row>36</xdr:row>
      <xdr:rowOff>69596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24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124714</xdr:rowOff>
    </xdr:from>
    <xdr:to>
      <xdr:col>81</xdr:col>
      <xdr:colOff>44450</xdr:colOff>
      <xdr:row>39</xdr:row>
      <xdr:rowOff>144018</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6179800" y="6811264"/>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125493</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83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144018</xdr:rowOff>
    </xdr:from>
    <xdr:to>
      <xdr:col>77</xdr:col>
      <xdr:colOff>44450</xdr:colOff>
      <xdr:row>40</xdr:row>
      <xdr:rowOff>1524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683056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143764</xdr:rowOff>
    </xdr:from>
    <xdr:to>
      <xdr:col>77</xdr:col>
      <xdr:colOff>95250</xdr:colOff>
      <xdr:row>41</xdr:row>
      <xdr:rowOff>73914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58691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088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153670</xdr:rowOff>
    </xdr:from>
    <xdr:to>
      <xdr:col>72</xdr:col>
      <xdr:colOff>203200</xdr:colOff>
      <xdr:row>40</xdr:row>
      <xdr:rowOff>1524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684022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134112</xdr:rowOff>
    </xdr:from>
    <xdr:to>
      <xdr:col>73</xdr:col>
      <xdr:colOff>44450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49039</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07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144018</xdr:rowOff>
    </xdr:from>
    <xdr:to>
      <xdr:col>68</xdr:col>
      <xdr:colOff>152400</xdr:colOff>
      <xdr:row>39</xdr:row>
      <xdr:rowOff>153670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683056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153416</xdr:rowOff>
    </xdr:from>
    <xdr:to>
      <xdr:col>68</xdr:col>
      <xdr:colOff>203200</xdr:colOff>
      <xdr:row>41</xdr:row>
      <xdr:rowOff>83566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68343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09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116603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73914</xdr:rowOff>
    </xdr:from>
    <xdr:to>
      <xdr:col>81</xdr:col>
      <xdr:colOff>95250</xdr:colOff>
      <xdr:row>40</xdr:row>
      <xdr:rowOff>4064</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90441</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93218</xdr:rowOff>
    </xdr:from>
    <xdr:to>
      <xdr:col>77</xdr:col>
      <xdr:colOff>95250</xdr:colOff>
      <xdr:row>40</xdr:row>
      <xdr:rowOff>23368</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33545</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548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122174</xdr:rowOff>
    </xdr:from>
    <xdr:to>
      <xdr:col>73</xdr:col>
      <xdr:colOff>44450</xdr:colOff>
      <xdr:row>40</xdr:row>
      <xdr:rowOff>52324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68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62501</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57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102870</xdr:rowOff>
    </xdr:from>
    <xdr:to>
      <xdr:col>68</xdr:col>
      <xdr:colOff>203200</xdr:colOff>
      <xdr:row>40</xdr:row>
      <xdr:rowOff>33020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43197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93218</xdr:rowOff>
    </xdr:from>
    <xdr:to>
      <xdr:col>64</xdr:col>
      <xdr:colOff>152400</xdr:colOff>
      <xdr:row>40</xdr:row>
      <xdr:rowOff>23368</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33545</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財政調整基金への積立</a:t>
          </a:r>
          <a:r>
            <a:rPr kumimoji="1" lang="ja-JP" altLang="en-US" sz="1100">
              <a:solidFill>
                <a:sysClr val="windowText" lastClr="000000"/>
              </a:solidFill>
              <a:effectLst/>
              <a:latin typeface="+mn-lt"/>
              <a:ea typeface="+mn-ea"/>
              <a:cs typeface="+mn-cs"/>
            </a:rPr>
            <a:t>は無かったものの、</a:t>
          </a:r>
          <a:r>
            <a:rPr kumimoji="1" lang="ja-JP" altLang="ja-JP" sz="1100">
              <a:solidFill>
                <a:sysClr val="windowText" lastClr="000000"/>
              </a:solidFill>
              <a:effectLst/>
              <a:latin typeface="+mn-lt"/>
              <a:ea typeface="+mn-ea"/>
              <a:cs typeface="+mn-cs"/>
            </a:rPr>
            <a:t>充当可能基金の</a:t>
          </a:r>
          <a:r>
            <a:rPr kumimoji="1" lang="ja-JP" altLang="en-US" sz="1100">
              <a:solidFill>
                <a:sysClr val="windowText" lastClr="000000"/>
              </a:solidFill>
              <a:effectLst/>
              <a:latin typeface="+mn-lt"/>
              <a:ea typeface="+mn-ea"/>
              <a:cs typeface="+mn-cs"/>
            </a:rPr>
            <a:t>維持</a:t>
          </a:r>
          <a:r>
            <a:rPr kumimoji="1" lang="ja-JP" altLang="ja-JP" sz="1100">
              <a:solidFill>
                <a:sysClr val="windowText" lastClr="000000"/>
              </a:solidFill>
              <a:effectLst/>
              <a:latin typeface="+mn-lt"/>
              <a:ea typeface="+mn-ea"/>
              <a:cs typeface="+mn-cs"/>
            </a:rPr>
            <a:t>と算入公債費の増加に伴う基準財政需要額算入見込額の増加により、充当可能財源が将来負担額を上回ったことで、</a:t>
          </a:r>
          <a:r>
            <a:rPr kumimoji="1" lang="ja-JP" altLang="en-US" sz="1100">
              <a:solidFill>
                <a:sysClr val="windowText" lastClr="000000"/>
              </a:solidFill>
              <a:effectLst/>
              <a:latin typeface="+mn-lt"/>
              <a:ea typeface="+mn-ea"/>
              <a:cs typeface="+mn-cs"/>
            </a:rPr>
            <a:t>前年度同様に</a:t>
          </a:r>
          <a:r>
            <a:rPr kumimoji="1" lang="ja-JP" altLang="ja-JP" sz="1100">
              <a:solidFill>
                <a:sysClr val="windowText" lastClr="000000"/>
              </a:solidFill>
              <a:effectLst/>
              <a:latin typeface="+mn-lt"/>
              <a:ea typeface="+mn-ea"/>
              <a:cs typeface="+mn-cs"/>
            </a:rPr>
            <a:t>将来負担比率は</a:t>
          </a:r>
          <a:r>
            <a:rPr kumimoji="1" lang="ja-JP" altLang="en-US" sz="1100">
              <a:solidFill>
                <a:sysClr val="windowText" lastClr="000000"/>
              </a:solidFill>
              <a:effectLst/>
              <a:latin typeface="+mn-lt"/>
              <a:ea typeface="+mn-ea"/>
              <a:cs typeface="+mn-cs"/>
            </a:rPr>
            <a:t>算定されていない</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今後に控えている大型事業の実施にあたっては、町債発行が不可欠であるため、起債と償還のバランスを考慮しつつ、将来世代への過度の負担とならないよう、財政の健全化に努めていく。</a:t>
          </a:r>
          <a:endParaRPr lang="ja-JP" altLang="ja-JP" sz="11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106363</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790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78440</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2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106363</xdr:rowOff>
    </xdr:from>
    <xdr:to>
      <xdr:col>81</xdr:col>
      <xdr:colOff>133350</xdr:colOff>
      <xdr:row>23</xdr:row>
      <xdr:rowOff>106363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49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15</xdr:row>
      <xdr:rowOff>10054</xdr:rowOff>
    </xdr:from>
    <xdr:to>
      <xdr:col>72</xdr:col>
      <xdr:colOff>203200</xdr:colOff>
      <xdr:row>16</xdr:row>
      <xdr:rowOff>81915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4401800" y="2581804"/>
          <a:ext cx="889000" cy="243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16</xdr:row>
      <xdr:rowOff>81915</xdr:rowOff>
    </xdr:from>
    <xdr:to>
      <xdr:col>68</xdr:col>
      <xdr:colOff>152400</xdr:colOff>
      <xdr:row>17</xdr:row>
      <xdr:rowOff>155787</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flipV="1">
          <a:off x="13512800" y="2825115"/>
          <a:ext cx="889000" cy="245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159385</xdr:rowOff>
    </xdr:from>
    <xdr:to>
      <xdr:col>64</xdr:col>
      <xdr:colOff>152400</xdr:colOff>
      <xdr:row>14</xdr:row>
      <xdr:rowOff>89535</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23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99712</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130704</xdr:rowOff>
    </xdr:from>
    <xdr:to>
      <xdr:col>73</xdr:col>
      <xdr:colOff>44450</xdr:colOff>
      <xdr:row>15</xdr:row>
      <xdr:rowOff>60854</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5240000" y="253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45631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909800" y="261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31115</xdr:rowOff>
    </xdr:from>
    <xdr:to>
      <xdr:col>68</xdr:col>
      <xdr:colOff>203200</xdr:colOff>
      <xdr:row>16</xdr:row>
      <xdr:rowOff>132715</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4351000" y="277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117492</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860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104987</xdr:rowOff>
    </xdr:from>
    <xdr:to>
      <xdr:col>64</xdr:col>
      <xdr:colOff>152400</xdr:colOff>
      <xdr:row>18</xdr:row>
      <xdr:rowOff>35137</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3462000" y="301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19914</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静岡県河津町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6,398
6,298
100.69
5,290,078
5,052,572
200,882
2,861,879
3,391,013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人事院勧告に基づく職員給与改定等により、経常経費充当一般財源が前年度から</a:t>
          </a:r>
          <a:r>
            <a:rPr kumimoji="1" lang="en-US" altLang="ja-JP" sz="1100">
              <a:solidFill>
                <a:schemeClr val="dk1"/>
              </a:solidFill>
              <a:effectLst/>
              <a:latin typeface="+mn-lt"/>
              <a:ea typeface="+mn-ea"/>
              <a:cs typeface="+mn-cs"/>
            </a:rPr>
            <a:t>39</a:t>
          </a:r>
          <a:r>
            <a:rPr kumimoji="1" lang="ja-JP" altLang="ja-JP" sz="1100">
              <a:solidFill>
                <a:schemeClr val="dk1"/>
              </a:solidFill>
              <a:effectLst/>
              <a:latin typeface="+mn-lt"/>
              <a:ea typeface="+mn-ea"/>
              <a:cs typeface="+mn-cs"/>
            </a:rPr>
            <a:t>百万円増加した</a:t>
          </a:r>
          <a:r>
            <a:rPr kumimoji="1" lang="ja-JP" altLang="en-US" sz="1100">
              <a:solidFill>
                <a:schemeClr val="dk1"/>
              </a:solidFill>
              <a:effectLst/>
              <a:latin typeface="+mn-lt"/>
              <a:ea typeface="+mn-ea"/>
              <a:cs typeface="+mn-cs"/>
            </a:rPr>
            <a:t>ため</a:t>
          </a:r>
          <a:r>
            <a:rPr kumimoji="1" lang="ja-JP" altLang="ja-JP" sz="1100">
              <a:solidFill>
                <a:sysClr val="windowText" lastClr="000000"/>
              </a:solidFill>
              <a:effectLst/>
              <a:latin typeface="+mn-lt"/>
              <a:ea typeface="+mn-ea"/>
              <a:cs typeface="+mn-cs"/>
            </a:rPr>
            <a:t>、経常収支比率は前年度から</a:t>
          </a:r>
          <a:r>
            <a:rPr kumimoji="1" lang="en-US" altLang="ja-JP" sz="1100">
              <a:solidFill>
                <a:sysClr val="windowText" lastClr="000000"/>
              </a:solidFill>
              <a:effectLst/>
              <a:latin typeface="+mn-lt"/>
              <a:ea typeface="+mn-ea"/>
              <a:cs typeface="+mn-cs"/>
            </a:rPr>
            <a:t>0.8</a:t>
          </a:r>
          <a:r>
            <a:rPr kumimoji="1" lang="ja-JP" altLang="ja-JP" sz="1100">
              <a:solidFill>
                <a:sysClr val="windowText" lastClr="000000"/>
              </a:solidFill>
              <a:effectLst/>
              <a:latin typeface="+mn-lt"/>
              <a:ea typeface="+mn-ea"/>
              <a:cs typeface="+mn-cs"/>
            </a:rPr>
            <a:t>ポイント上昇</a:t>
          </a:r>
          <a:r>
            <a:rPr kumimoji="1" lang="ja-JP" altLang="en-US" sz="1100">
              <a:solidFill>
                <a:sysClr val="windowText" lastClr="000000"/>
              </a:solidFill>
              <a:effectLst/>
              <a:latin typeface="+mn-lt"/>
              <a:ea typeface="+mn-ea"/>
              <a:cs typeface="+mn-cs"/>
            </a:rPr>
            <a:t>したが、</a:t>
          </a:r>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類似団体内平均値より</a:t>
          </a:r>
          <a:r>
            <a:rPr kumimoji="1" lang="en-US" altLang="ja-JP" sz="1100">
              <a:solidFill>
                <a:sysClr val="windowText" lastClr="000000"/>
              </a:solidFill>
              <a:effectLst/>
              <a:latin typeface="+mn-lt"/>
              <a:ea typeface="+mn-ea"/>
              <a:cs typeface="+mn-cs"/>
            </a:rPr>
            <a:t>3.6</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下回</a:t>
          </a:r>
          <a:r>
            <a:rPr kumimoji="1" lang="ja-JP" altLang="ja-JP" sz="1100">
              <a:solidFill>
                <a:sysClr val="windowText" lastClr="000000"/>
              </a:solidFill>
              <a:effectLst/>
              <a:latin typeface="+mn-lt"/>
              <a:ea typeface="+mn-ea"/>
              <a:cs typeface="+mn-cs"/>
            </a:rPr>
            <a:t>っており、引き続き事務事業の効率化等を図り、人件費の抑制に努めていく。</a:t>
          </a:r>
          <a:endParaRPr lang="ja-JP" altLang="ja-JP" sz="1100">
            <a:solidFill>
              <a:sysClr val="windowText" lastClr="000000"/>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67564</xdr:rowOff>
    </xdr:from>
    <xdr:to>
      <xdr:col>24</xdr:col>
      <xdr:colOff>25400</xdr:colOff>
      <xdr:row>36</xdr:row>
      <xdr:rowOff>104140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3976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18559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2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62992</xdr:rowOff>
    </xdr:from>
    <xdr:to>
      <xdr:col>19</xdr:col>
      <xdr:colOff>187325</xdr:colOff>
      <xdr:row>36</xdr:row>
      <xdr:rowOff>67564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2351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5334</xdr:rowOff>
    </xdr:from>
    <xdr:to>
      <xdr:col>20</xdr:col>
      <xdr:colOff>38100</xdr:colOff>
      <xdr:row>37</xdr:row>
      <xdr:rowOff>106934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91711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49276</xdr:rowOff>
    </xdr:from>
    <xdr:to>
      <xdr:col>15</xdr:col>
      <xdr:colOff>98425</xdr:colOff>
      <xdr:row>36</xdr:row>
      <xdr:rowOff>62992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214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5334</xdr:rowOff>
    </xdr:from>
    <xdr:to>
      <xdr:col>15</xdr:col>
      <xdr:colOff>149225</xdr:colOff>
      <xdr:row>37</xdr:row>
      <xdr:rowOff>106934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91711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49276</xdr:rowOff>
    </xdr:from>
    <xdr:to>
      <xdr:col>11</xdr:col>
      <xdr:colOff>9525</xdr:colOff>
      <xdr:row>36</xdr:row>
      <xdr:rowOff>168148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214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101346</xdr:rowOff>
    </xdr:from>
    <xdr:to>
      <xdr:col>6</xdr:col>
      <xdr:colOff>171450</xdr:colOff>
      <xdr:row>38</xdr:row>
      <xdr:rowOff>31496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16273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53340</xdr:rowOff>
    </xdr:from>
    <xdr:to>
      <xdr:col>24</xdr:col>
      <xdr:colOff>76200</xdr:colOff>
      <xdr:row>36</xdr:row>
      <xdr:rowOff>154940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69867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16764</xdr:rowOff>
    </xdr:from>
    <xdr:to>
      <xdr:col>20</xdr:col>
      <xdr:colOff>38100</xdr:colOff>
      <xdr:row>36</xdr:row>
      <xdr:rowOff>118364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128541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12192</xdr:rowOff>
    </xdr:from>
    <xdr:to>
      <xdr:col>15</xdr:col>
      <xdr:colOff>149225</xdr:colOff>
      <xdr:row>36</xdr:row>
      <xdr:rowOff>113792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123969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169926</xdr:rowOff>
    </xdr:from>
    <xdr:to>
      <xdr:col>11</xdr:col>
      <xdr:colOff>60325</xdr:colOff>
      <xdr:row>36</xdr:row>
      <xdr:rowOff>100076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110253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117348</xdr:rowOff>
    </xdr:from>
    <xdr:to>
      <xdr:col>6</xdr:col>
      <xdr:colOff>171450</xdr:colOff>
      <xdr:row>37</xdr:row>
      <xdr:rowOff>47498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57675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公用車購入やごみ収集運搬事業の</a:t>
          </a:r>
          <a:r>
            <a:rPr kumimoji="1" lang="ja-JP" altLang="ja-JP" sz="1100">
              <a:solidFill>
                <a:sysClr val="windowText" lastClr="000000"/>
              </a:solidFill>
              <a:effectLst/>
              <a:latin typeface="+mn-lt"/>
              <a:ea typeface="+mn-ea"/>
              <a:cs typeface="+mn-cs"/>
            </a:rPr>
            <a:t>増加により、経常経費充当一般財源が</a:t>
          </a:r>
          <a:r>
            <a:rPr kumimoji="1" lang="en-US" altLang="ja-JP" sz="1100">
              <a:solidFill>
                <a:sysClr val="windowText" lastClr="000000"/>
              </a:solidFill>
              <a:effectLst/>
              <a:latin typeface="+mn-lt"/>
              <a:ea typeface="+mn-ea"/>
              <a:cs typeface="+mn-cs"/>
            </a:rPr>
            <a:t>29</a:t>
          </a:r>
          <a:r>
            <a:rPr kumimoji="1" lang="ja-JP" altLang="ja-JP" sz="1100">
              <a:solidFill>
                <a:sysClr val="windowText" lastClr="000000"/>
              </a:solidFill>
              <a:effectLst/>
              <a:latin typeface="+mn-lt"/>
              <a:ea typeface="+mn-ea"/>
              <a:cs typeface="+mn-cs"/>
            </a:rPr>
            <a:t>百万円増加したこと</a:t>
          </a:r>
          <a:r>
            <a:rPr kumimoji="1" lang="ja-JP" altLang="en-US" sz="1100">
              <a:solidFill>
                <a:sysClr val="windowText" lastClr="000000"/>
              </a:solidFill>
              <a:effectLst/>
              <a:latin typeface="+mn-lt"/>
              <a:ea typeface="+mn-ea"/>
              <a:cs typeface="+mn-cs"/>
            </a:rPr>
            <a:t>で</a:t>
          </a:r>
          <a:r>
            <a:rPr kumimoji="1" lang="ja-JP" altLang="ja-JP" sz="1100">
              <a:solidFill>
                <a:sysClr val="windowText" lastClr="000000"/>
              </a:solidFill>
              <a:effectLst/>
              <a:latin typeface="+mn-lt"/>
              <a:ea typeface="+mn-ea"/>
              <a:cs typeface="+mn-cs"/>
            </a:rPr>
            <a:t>、経常収支比率は前年度から</a:t>
          </a:r>
          <a:r>
            <a:rPr kumimoji="1" lang="en-US" altLang="ja-JP" sz="1100">
              <a:solidFill>
                <a:sysClr val="windowText" lastClr="000000"/>
              </a:solidFill>
              <a:effectLst/>
              <a:latin typeface="+mn-lt"/>
              <a:ea typeface="+mn-ea"/>
              <a:cs typeface="+mn-cs"/>
            </a:rPr>
            <a:t>0.6</a:t>
          </a:r>
          <a:r>
            <a:rPr kumimoji="1" lang="ja-JP" altLang="ja-JP" sz="1100">
              <a:solidFill>
                <a:sysClr val="windowText" lastClr="000000"/>
              </a:solidFill>
              <a:effectLst/>
              <a:latin typeface="+mn-lt"/>
              <a:ea typeface="+mn-ea"/>
              <a:cs typeface="+mn-cs"/>
            </a:rPr>
            <a:t>ポイント上昇し、類似団体内平均値を</a:t>
          </a:r>
          <a:r>
            <a:rPr kumimoji="1" lang="en-US" altLang="ja-JP" sz="1100">
              <a:solidFill>
                <a:sysClr val="windowText" lastClr="000000"/>
              </a:solidFill>
              <a:effectLst/>
              <a:latin typeface="+mn-lt"/>
              <a:ea typeface="+mn-ea"/>
              <a:cs typeface="+mn-cs"/>
            </a:rPr>
            <a:t>5.4</a:t>
          </a:r>
          <a:r>
            <a:rPr kumimoji="1" lang="ja-JP" altLang="ja-JP" sz="1100">
              <a:solidFill>
                <a:sysClr val="windowText" lastClr="000000"/>
              </a:solidFill>
              <a:effectLst/>
              <a:latin typeface="+mn-lt"/>
              <a:ea typeface="+mn-ea"/>
              <a:cs typeface="+mn-cs"/>
            </a:rPr>
            <a:t>ポイント上回っており、依然として高い数値で推移している。</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今後も物価高騰の影響による、光熱水費、燃料費、委託料等の増加が懸念されるため、各経費の抑制に努めていく。</a:t>
          </a:r>
          <a:endParaRPr lang="ja-JP" altLang="ja-JP" sz="1100">
            <a:solidFill>
              <a:sysClr val="windowText" lastClr="000000"/>
            </a:solidFill>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69850</xdr:rowOff>
    </xdr:from>
    <xdr:to>
      <xdr:col>82</xdr:col>
      <xdr:colOff>107950</xdr:colOff>
      <xdr:row>20</xdr:row>
      <xdr:rowOff>130810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015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102887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3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130810</xdr:rowOff>
    </xdr:from>
    <xdr:to>
      <xdr:col>82</xdr:col>
      <xdr:colOff>196850</xdr:colOff>
      <xdr:row>20</xdr:row>
      <xdr:rowOff>130810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59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156227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1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69850</xdr:rowOff>
    </xdr:from>
    <xdr:to>
      <xdr:col>82</xdr:col>
      <xdr:colOff>196850</xdr:colOff>
      <xdr:row>14</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31750</xdr:rowOff>
    </xdr:from>
    <xdr:to>
      <xdr:col>82</xdr:col>
      <xdr:colOff>107950</xdr:colOff>
      <xdr:row>17</xdr:row>
      <xdr:rowOff>54610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464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157497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557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140970</xdr:rowOff>
    </xdr:from>
    <xdr:to>
      <xdr:col>82</xdr:col>
      <xdr:colOff>158750</xdr:colOff>
      <xdr:row>16</xdr:row>
      <xdr:rowOff>71120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24130</xdr:rowOff>
    </xdr:from>
    <xdr:to>
      <xdr:col>78</xdr:col>
      <xdr:colOff>69850</xdr:colOff>
      <xdr:row>17</xdr:row>
      <xdr:rowOff>31750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938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73677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138430</xdr:rowOff>
    </xdr:from>
    <xdr:to>
      <xdr:col>73</xdr:col>
      <xdr:colOff>180975</xdr:colOff>
      <xdr:row>17</xdr:row>
      <xdr:rowOff>24130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816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129540</xdr:rowOff>
    </xdr:from>
    <xdr:to>
      <xdr:col>74</xdr:col>
      <xdr:colOff>31750</xdr:colOff>
      <xdr:row>16</xdr:row>
      <xdr:rowOff>59690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69867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470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138430</xdr:rowOff>
    </xdr:from>
    <xdr:to>
      <xdr:col>69</xdr:col>
      <xdr:colOff>92075</xdr:colOff>
      <xdr:row>17</xdr:row>
      <xdr:rowOff>39370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816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83820</xdr:rowOff>
    </xdr:from>
    <xdr:to>
      <xdr:col>69</xdr:col>
      <xdr:colOff>142875</xdr:colOff>
      <xdr:row>16</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24147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424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114300</xdr:rowOff>
    </xdr:from>
    <xdr:to>
      <xdr:col>65</xdr:col>
      <xdr:colOff>53975</xdr:colOff>
      <xdr:row>16</xdr:row>
      <xdr:rowOff>44450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54627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45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3810</xdr:rowOff>
    </xdr:from>
    <xdr:to>
      <xdr:col>82</xdr:col>
      <xdr:colOff>158750</xdr:colOff>
      <xdr:row>17</xdr:row>
      <xdr:rowOff>105410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147337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152400</xdr:rowOff>
    </xdr:from>
    <xdr:to>
      <xdr:col>78</xdr:col>
      <xdr:colOff>120650</xdr:colOff>
      <xdr:row>17</xdr:row>
      <xdr:rowOff>82550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67327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144780</xdr:rowOff>
    </xdr:from>
    <xdr:to>
      <xdr:col>74</xdr:col>
      <xdr:colOff>31750</xdr:colOff>
      <xdr:row>17</xdr:row>
      <xdr:rowOff>74930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59707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87630</xdr:rowOff>
    </xdr:from>
    <xdr:to>
      <xdr:col>69</xdr:col>
      <xdr:colOff>142875</xdr:colOff>
      <xdr:row>17</xdr:row>
      <xdr:rowOff>17780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3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2557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91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160020</xdr:rowOff>
    </xdr:from>
    <xdr:to>
      <xdr:col>65</xdr:col>
      <xdr:colOff>53975</xdr:colOff>
      <xdr:row>17</xdr:row>
      <xdr:rowOff>90170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74947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少子化に伴い、</a:t>
          </a:r>
          <a:r>
            <a:rPr kumimoji="1" lang="ja-JP" altLang="en-US" sz="1100">
              <a:solidFill>
                <a:sysClr val="windowText" lastClr="000000"/>
              </a:solidFill>
              <a:effectLst/>
              <a:latin typeface="+mn-lt"/>
              <a:ea typeface="+mn-ea"/>
              <a:cs typeface="+mn-cs"/>
            </a:rPr>
            <a:t>こども医療費</a:t>
          </a:r>
          <a:r>
            <a:rPr kumimoji="1" lang="ja-JP" altLang="ja-JP" sz="1100">
              <a:solidFill>
                <a:sysClr val="windowText" lastClr="000000"/>
              </a:solidFill>
              <a:effectLst/>
              <a:latin typeface="+mn-lt"/>
              <a:ea typeface="+mn-ea"/>
              <a:cs typeface="+mn-cs"/>
            </a:rPr>
            <a:t>が減少したものの、障害者支援費や児童手当給付費は増加となったことで、経常経費充当一般財源が前年度から</a:t>
          </a:r>
          <a:r>
            <a:rPr kumimoji="1" lang="en-US" altLang="ja-JP" sz="1100">
              <a:solidFill>
                <a:sysClr val="windowText" lastClr="000000"/>
              </a:solidFill>
              <a:effectLst/>
              <a:latin typeface="+mn-lt"/>
              <a:ea typeface="+mn-ea"/>
              <a:cs typeface="+mn-cs"/>
            </a:rPr>
            <a:t>37</a:t>
          </a:r>
          <a:r>
            <a:rPr kumimoji="1" lang="ja-JP" altLang="ja-JP" sz="1100">
              <a:solidFill>
                <a:sysClr val="windowText" lastClr="000000"/>
              </a:solidFill>
              <a:effectLst/>
              <a:latin typeface="+mn-lt"/>
              <a:ea typeface="+mn-ea"/>
              <a:cs typeface="+mn-cs"/>
            </a:rPr>
            <a:t>百万円増加し、経常収支比率は前年度から</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ポイント上昇した。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今後も少子化対策や高齢者福祉に要する扶助費の増額が見込まれるため、各種手当等の内容精査を行うなど、扶助費の適正な支給に努めていく。</a:t>
          </a:r>
          <a:endParaRPr lang="ja-JP" altLang="ja-JP" sz="1100">
            <a:solidFill>
              <a:sysClr val="windowText" lastClr="000000"/>
            </a:solidFill>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62</xdr:row>
      <xdr:rowOff>50800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043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88900</xdr:rowOff>
    </xdr:from>
    <xdr:to>
      <xdr:col>24</xdr:col>
      <xdr:colOff>25400</xdr:colOff>
      <xdr:row>55</xdr:row>
      <xdr:rowOff>146050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987800" y="93472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111777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69850</xdr:rowOff>
    </xdr:from>
    <xdr:to>
      <xdr:col>19</xdr:col>
      <xdr:colOff>187325</xdr:colOff>
      <xdr:row>54</xdr:row>
      <xdr:rowOff>88900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098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57150</xdr:rowOff>
    </xdr:from>
    <xdr:to>
      <xdr:col>20</xdr:col>
      <xdr:colOff>38100</xdr:colOff>
      <xdr:row>55</xdr:row>
      <xdr:rowOff>158750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143527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69850</xdr:rowOff>
    </xdr:from>
    <xdr:to>
      <xdr:col>15</xdr:col>
      <xdr:colOff>98425</xdr:colOff>
      <xdr:row>55</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2209800" y="9328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12700</xdr:rowOff>
    </xdr:from>
    <xdr:to>
      <xdr:col>11</xdr:col>
      <xdr:colOff>9525</xdr:colOff>
      <xdr:row>55</xdr:row>
      <xdr:rowOff>127000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4424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124477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67327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38100</xdr:rowOff>
    </xdr:from>
    <xdr:to>
      <xdr:col>20</xdr:col>
      <xdr:colOff>38100</xdr:colOff>
      <xdr:row>54</xdr:row>
      <xdr:rowOff>139700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149877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19050</xdr:rowOff>
    </xdr:from>
    <xdr:to>
      <xdr:col>15</xdr:col>
      <xdr:colOff>149225</xdr:colOff>
      <xdr:row>54</xdr:row>
      <xdr:rowOff>120650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130827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133350</xdr:rowOff>
    </xdr:from>
    <xdr:to>
      <xdr:col>11</xdr:col>
      <xdr:colOff>60325</xdr:colOff>
      <xdr:row>55</xdr:row>
      <xdr:rowOff>63500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73677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76200</xdr:rowOff>
    </xdr:from>
    <xdr:to>
      <xdr:col>6</xdr:col>
      <xdr:colOff>171450</xdr:colOff>
      <xdr:row>56</xdr:row>
      <xdr:rowOff>6350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16527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維持補修費は、経常経費充当一般財源が前年度から</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し、経常収支比率は</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した。今後も公共施設等総合管理計画に基づき経費削減に努めていく。</a:t>
          </a:r>
          <a:endParaRPr lang="ja-JP" altLang="ja-JP" sz="1100">
            <a:effectLst/>
          </a:endParaRPr>
        </a:p>
        <a:p>
          <a:r>
            <a:rPr kumimoji="1" lang="ja-JP" altLang="ja-JP" sz="1100">
              <a:solidFill>
                <a:sysClr val="windowText" lastClr="000000"/>
              </a:solidFill>
              <a:effectLst/>
              <a:latin typeface="+mn-lt"/>
              <a:ea typeface="+mn-ea"/>
              <a:cs typeface="+mn-cs"/>
            </a:rPr>
            <a:t>　繰出金は、経常経費充当一般財源が前年度から</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百万円増加し、経常収支比率は</a:t>
          </a:r>
          <a:r>
            <a:rPr kumimoji="1" lang="en-US" altLang="ja-JP" sz="1100">
              <a:solidFill>
                <a:sysClr val="windowText" lastClr="000000"/>
              </a:solidFill>
              <a:effectLst/>
              <a:latin typeface="+mn-lt"/>
              <a:ea typeface="+mn-ea"/>
              <a:cs typeface="+mn-cs"/>
            </a:rPr>
            <a:t>0.8</a:t>
          </a:r>
          <a:r>
            <a:rPr kumimoji="1" lang="ja-JP" altLang="ja-JP" sz="1100">
              <a:solidFill>
                <a:sysClr val="windowText" lastClr="000000"/>
              </a:solidFill>
              <a:effectLst/>
              <a:latin typeface="+mn-lt"/>
              <a:ea typeface="+mn-ea"/>
              <a:cs typeface="+mn-cs"/>
            </a:rPr>
            <a:t>ポイント上昇した。今後も各事業に対応した計画策定及び財政運営により、繰出金の抑制に努めていく。</a:t>
          </a:r>
          <a:endParaRPr lang="ja-JP" altLang="ja-JP" sz="11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27940</xdr:rowOff>
    </xdr:from>
    <xdr:to>
      <xdr:col>82</xdr:col>
      <xdr:colOff>107950</xdr:colOff>
      <xdr:row>60</xdr:row>
      <xdr:rowOff>165100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862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114317</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27940</xdr:rowOff>
    </xdr:from>
    <xdr:to>
      <xdr:col>82</xdr:col>
      <xdr:colOff>196850</xdr:colOff>
      <xdr:row>54</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138430</xdr:rowOff>
    </xdr:from>
    <xdr:to>
      <xdr:col>82</xdr:col>
      <xdr:colOff>107950</xdr:colOff>
      <xdr:row>56</xdr:row>
      <xdr:rowOff>58420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5671800" y="95681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13987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41910</xdr:rowOff>
    </xdr:from>
    <xdr:to>
      <xdr:col>82</xdr:col>
      <xdr:colOff>158750</xdr:colOff>
      <xdr:row>57</xdr:row>
      <xdr:rowOff>143510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85090</xdr:rowOff>
    </xdr:from>
    <xdr:to>
      <xdr:col>78</xdr:col>
      <xdr:colOff>69850</xdr:colOff>
      <xdr:row>55</xdr:row>
      <xdr:rowOff>138430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4782800" y="95148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15240</xdr:rowOff>
    </xdr:from>
    <xdr:to>
      <xdr:col>78</xdr:col>
      <xdr:colOff>120650</xdr:colOff>
      <xdr:row>58</xdr:row>
      <xdr:rowOff>116840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101617</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1004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85090</xdr:rowOff>
    </xdr:from>
    <xdr:to>
      <xdr:col>73</xdr:col>
      <xdr:colOff>180975</xdr:colOff>
      <xdr:row>56</xdr:row>
      <xdr:rowOff>104140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893800" y="951484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45720</xdr:rowOff>
    </xdr:from>
    <xdr:to>
      <xdr:col>74</xdr:col>
      <xdr:colOff>31750</xdr:colOff>
      <xdr:row>58</xdr:row>
      <xdr:rowOff>147320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132097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104140</xdr:rowOff>
    </xdr:from>
    <xdr:to>
      <xdr:col>69</xdr:col>
      <xdr:colOff>92075</xdr:colOff>
      <xdr:row>56</xdr:row>
      <xdr:rowOff>134620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97053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7620</xdr:rowOff>
    </xdr:from>
    <xdr:to>
      <xdr:col>69</xdr:col>
      <xdr:colOff>142875</xdr:colOff>
      <xdr:row>58</xdr:row>
      <xdr:rowOff>109220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93997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29227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xdr:rowOff>
    </xdr:from>
    <xdr:to>
      <xdr:col>82</xdr:col>
      <xdr:colOff>158750</xdr:colOff>
      <xdr:row>56</xdr:row>
      <xdr:rowOff>109220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24147</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87630</xdr:rowOff>
    </xdr:from>
    <xdr:to>
      <xdr:col>78</xdr:col>
      <xdr:colOff>120650</xdr:colOff>
      <xdr:row>56</xdr:row>
      <xdr:rowOff>17780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27957</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34290</xdr:rowOff>
    </xdr:from>
    <xdr:to>
      <xdr:col>74</xdr:col>
      <xdr:colOff>31750</xdr:colOff>
      <xdr:row>55</xdr:row>
      <xdr:rowOff>135890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146067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53340</xdr:rowOff>
    </xdr:from>
    <xdr:to>
      <xdr:col>69</xdr:col>
      <xdr:colOff>142875</xdr:colOff>
      <xdr:row>56</xdr:row>
      <xdr:rowOff>154940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165117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83820</xdr:rowOff>
    </xdr:from>
    <xdr:to>
      <xdr:col>65</xdr:col>
      <xdr:colOff>53975</xdr:colOff>
      <xdr:row>57</xdr:row>
      <xdr:rowOff>13970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24147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下田地区消防組合負担金が増加したものの、東河環境センター負担金の減少に伴い、</a:t>
          </a:r>
          <a:r>
            <a:rPr kumimoji="1" lang="ja-JP" altLang="ja-JP" sz="1100">
              <a:solidFill>
                <a:sysClr val="windowText" lastClr="000000"/>
              </a:solidFill>
              <a:effectLst/>
              <a:latin typeface="+mn-lt"/>
              <a:ea typeface="+mn-ea"/>
              <a:cs typeface="+mn-cs"/>
            </a:rPr>
            <a:t>経常経費充当一般財源が</a:t>
          </a:r>
          <a:r>
            <a:rPr kumimoji="1" lang="en-US" altLang="ja-JP" sz="1100">
              <a:solidFill>
                <a:sysClr val="windowText" lastClr="000000"/>
              </a:solidFill>
              <a:effectLst/>
              <a:latin typeface="+mn-lt"/>
              <a:ea typeface="+mn-ea"/>
              <a:cs typeface="+mn-cs"/>
            </a:rPr>
            <a:t>27</a:t>
          </a:r>
          <a:r>
            <a:rPr kumimoji="1" lang="ja-JP" altLang="ja-JP" sz="1100">
              <a:solidFill>
                <a:sysClr val="windowText" lastClr="000000"/>
              </a:solidFill>
              <a:effectLst/>
              <a:latin typeface="+mn-lt"/>
              <a:ea typeface="+mn-ea"/>
              <a:cs typeface="+mn-cs"/>
            </a:rPr>
            <a:t>百万円</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したことから、経常収支比率は前年度から</a:t>
          </a: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低下</a:t>
          </a:r>
          <a:r>
            <a:rPr kumimoji="1" lang="ja-JP" altLang="ja-JP" sz="1100">
              <a:solidFill>
                <a:sysClr val="windowText" lastClr="000000"/>
              </a:solidFill>
              <a:effectLst/>
              <a:latin typeface="+mn-lt"/>
              <a:ea typeface="+mn-ea"/>
              <a:cs typeface="+mn-cs"/>
            </a:rPr>
            <a:t>した。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一部事務組合に対する負担金が補助費等の過半を占めているため、その他の補助金について、事業の精査や見直しにより、経費削減を図っていく。</a:t>
          </a:r>
          <a:endParaRPr lang="ja-JP" altLang="ja-JP" sz="11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10414</xdr:rowOff>
    </xdr:from>
    <xdr:to>
      <xdr:col>82</xdr:col>
      <xdr:colOff>107950</xdr:colOff>
      <xdr:row>41</xdr:row>
      <xdr:rowOff>106426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6011164"/>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78503</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106426</xdr:rowOff>
    </xdr:from>
    <xdr:to>
      <xdr:col>82</xdr:col>
      <xdr:colOff>196850</xdr:colOff>
      <xdr:row>41</xdr:row>
      <xdr:rowOff>106426</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96791</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10414</xdr:rowOff>
    </xdr:from>
    <xdr:to>
      <xdr:col>82</xdr:col>
      <xdr:colOff>196850</xdr:colOff>
      <xdr:row>35</xdr:row>
      <xdr:rowOff>10414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40</xdr:row>
      <xdr:rowOff>117856</xdr:rowOff>
    </xdr:from>
    <xdr:to>
      <xdr:col>82</xdr:col>
      <xdr:colOff>107950</xdr:colOff>
      <xdr:row>41</xdr:row>
      <xdr:rowOff>14986</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5671800" y="697585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127017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299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110490</xdr:rowOff>
    </xdr:from>
    <xdr:to>
      <xdr:col>82</xdr:col>
      <xdr:colOff>158750</xdr:colOff>
      <xdr:row>38</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40</xdr:row>
      <xdr:rowOff>127000</xdr:rowOff>
    </xdr:from>
    <xdr:to>
      <xdr:col>78</xdr:col>
      <xdr:colOff>69850</xdr:colOff>
      <xdr:row>41</xdr:row>
      <xdr:rowOff>14986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98500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525</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172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120142</xdr:rowOff>
    </xdr:from>
    <xdr:to>
      <xdr:col>73</xdr:col>
      <xdr:colOff>180975</xdr:colOff>
      <xdr:row>40</xdr:row>
      <xdr:rowOff>127000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806692"/>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126255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99568</xdr:rowOff>
    </xdr:from>
    <xdr:to>
      <xdr:col>69</xdr:col>
      <xdr:colOff>92075</xdr:colOff>
      <xdr:row>39</xdr:row>
      <xdr:rowOff>120142</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3004800" y="6614668"/>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153924</xdr:rowOff>
    </xdr:from>
    <xdr:to>
      <xdr:col>69</xdr:col>
      <xdr:colOff>142875</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94251</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51054</xdr:rowOff>
    </xdr:from>
    <xdr:to>
      <xdr:col>65</xdr:col>
      <xdr:colOff>53975</xdr:colOff>
      <xdr:row>37</xdr:row>
      <xdr:rowOff>152654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162831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40</xdr:row>
      <xdr:rowOff>67056</xdr:rowOff>
    </xdr:from>
    <xdr:to>
      <xdr:col>82</xdr:col>
      <xdr:colOff>158750</xdr:colOff>
      <xdr:row>40</xdr:row>
      <xdr:rowOff>168656</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925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40</xdr:row>
      <xdr:rowOff>39133</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89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40</xdr:row>
      <xdr:rowOff>135636</xdr:rowOff>
    </xdr:from>
    <xdr:to>
      <xdr:col>78</xdr:col>
      <xdr:colOff>120650</xdr:colOff>
      <xdr:row>41</xdr:row>
      <xdr:rowOff>65786</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99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41</xdr:row>
      <xdr:rowOff>50563</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7080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40</xdr:row>
      <xdr:rowOff>76200</xdr:rowOff>
    </xdr:from>
    <xdr:to>
      <xdr:col>74</xdr:col>
      <xdr:colOff>31750</xdr:colOff>
      <xdr:row>41</xdr:row>
      <xdr:rowOff>6350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40</xdr:row>
      <xdr:rowOff>162577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39</xdr:row>
      <xdr:rowOff>69342</xdr:rowOff>
    </xdr:from>
    <xdr:to>
      <xdr:col>69</xdr:col>
      <xdr:colOff>142875</xdr:colOff>
      <xdr:row>39</xdr:row>
      <xdr:rowOff>170942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7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155719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84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48768</xdr:rowOff>
    </xdr:from>
    <xdr:to>
      <xdr:col>65</xdr:col>
      <xdr:colOff>53975</xdr:colOff>
      <xdr:row>38</xdr:row>
      <xdr:rowOff>150368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135145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65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償還終了額に対して、償還開始額が下回ったことにより経常経費充当一般財源は前年度から</a:t>
          </a:r>
          <a:r>
            <a:rPr kumimoji="1" lang="en-US" altLang="ja-JP" sz="1100">
              <a:solidFill>
                <a:sysClr val="windowText" lastClr="000000"/>
              </a:solidFill>
              <a:effectLst/>
              <a:latin typeface="+mn-lt"/>
              <a:ea typeface="+mn-ea"/>
              <a:cs typeface="+mn-cs"/>
            </a:rPr>
            <a:t>13</a:t>
          </a:r>
          <a:r>
            <a:rPr kumimoji="1" lang="ja-JP" altLang="ja-JP" sz="1100">
              <a:solidFill>
                <a:sysClr val="windowText" lastClr="000000"/>
              </a:solidFill>
              <a:effectLst/>
              <a:latin typeface="+mn-lt"/>
              <a:ea typeface="+mn-ea"/>
              <a:cs typeface="+mn-cs"/>
            </a:rPr>
            <a:t>百万円減少し、経常収支比率は前年度から</a:t>
          </a:r>
          <a:r>
            <a:rPr kumimoji="1" lang="en-US" altLang="ja-JP" sz="1100">
              <a:solidFill>
                <a:sysClr val="windowText" lastClr="000000"/>
              </a:solidFill>
              <a:effectLst/>
              <a:latin typeface="+mn-lt"/>
              <a:ea typeface="+mn-ea"/>
              <a:cs typeface="+mn-cs"/>
            </a:rPr>
            <a:t>0.7</a:t>
          </a:r>
          <a:r>
            <a:rPr kumimoji="1" lang="ja-JP" altLang="ja-JP" sz="1100">
              <a:solidFill>
                <a:sysClr val="windowText" lastClr="000000"/>
              </a:solidFill>
              <a:effectLst/>
              <a:latin typeface="+mn-lt"/>
              <a:ea typeface="+mn-ea"/>
              <a:cs typeface="+mn-cs"/>
            </a:rPr>
            <a:t>ポイント低下した。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今後に控えている大型事業による多額の町債発行により、数値の上昇が懸念されるため、起債と償還のバランスを考慮して、公債費の抑制に努めていく。</a:t>
          </a:r>
          <a:endParaRPr lang="ja-JP" altLang="ja-JP" sz="11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82</xdr:row>
      <xdr:rowOff>50800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5247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39370</xdr:rowOff>
    </xdr:from>
    <xdr:to>
      <xdr:col>24</xdr:col>
      <xdr:colOff>25400</xdr:colOff>
      <xdr:row>75</xdr:row>
      <xdr:rowOff>66040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289812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17797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66040</xdr:rowOff>
    </xdr:from>
    <xdr:to>
      <xdr:col>19</xdr:col>
      <xdr:colOff>187325</xdr:colOff>
      <xdr:row>75</xdr:row>
      <xdr:rowOff>107950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098800" y="129247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147338</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104140</xdr:rowOff>
    </xdr:from>
    <xdr:to>
      <xdr:col>15</xdr:col>
      <xdr:colOff>98425</xdr:colOff>
      <xdr:row>75</xdr:row>
      <xdr:rowOff>107950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29628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53339</xdr:rowOff>
    </xdr:from>
    <xdr:to>
      <xdr:col>15</xdr:col>
      <xdr:colOff>149225</xdr:colOff>
      <xdr:row>76</xdr:row>
      <xdr:rowOff>154939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139716</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104140</xdr:rowOff>
    </xdr:from>
    <xdr:to>
      <xdr:col>11</xdr:col>
      <xdr:colOff>9525</xdr:colOff>
      <xdr:row>75</xdr:row>
      <xdr:rowOff>165100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296289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34289</xdr:rowOff>
    </xdr:from>
    <xdr:to>
      <xdr:col>11</xdr:col>
      <xdr:colOff>60325</xdr:colOff>
      <xdr:row>76</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120666</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34289</xdr:rowOff>
    </xdr:from>
    <xdr:to>
      <xdr:col>6</xdr:col>
      <xdr:colOff>171450</xdr:colOff>
      <xdr:row>76</xdr:row>
      <xdr:rowOff>135889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120666</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160020</xdr:rowOff>
    </xdr:from>
    <xdr:to>
      <xdr:col>24</xdr:col>
      <xdr:colOff>76200</xdr:colOff>
      <xdr:row>75</xdr:row>
      <xdr:rowOff>90170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5097</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15240</xdr:rowOff>
    </xdr:from>
    <xdr:to>
      <xdr:col>20</xdr:col>
      <xdr:colOff>38100</xdr:colOff>
      <xdr:row>75</xdr:row>
      <xdr:rowOff>116840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127017</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64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57150</xdr:rowOff>
    </xdr:from>
    <xdr:to>
      <xdr:col>15</xdr:col>
      <xdr:colOff>149225</xdr:colOff>
      <xdr:row>75</xdr:row>
      <xdr:rowOff>158750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168927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53340</xdr:rowOff>
    </xdr:from>
    <xdr:to>
      <xdr:col>11</xdr:col>
      <xdr:colOff>60325</xdr:colOff>
      <xdr:row>75</xdr:row>
      <xdr:rowOff>154939</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165117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114300</xdr:rowOff>
    </xdr:from>
    <xdr:to>
      <xdr:col>6</xdr:col>
      <xdr:colOff>171450</xdr:colOff>
      <xdr:row>76</xdr:row>
      <xdr:rowOff>44450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54627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公債費以外の経常経費充当一般財源の総額は</a:t>
          </a:r>
          <a:r>
            <a:rPr kumimoji="1" lang="en-US" altLang="ja-JP" sz="1100">
              <a:solidFill>
                <a:schemeClr val="dk1"/>
              </a:solidFill>
              <a:effectLst/>
              <a:latin typeface="+mn-lt"/>
              <a:ea typeface="+mn-ea"/>
              <a:cs typeface="+mn-cs"/>
            </a:rPr>
            <a:t>2,376</a:t>
          </a:r>
          <a:r>
            <a:rPr kumimoji="1" lang="ja-JP" altLang="ja-JP" sz="1100">
              <a:solidFill>
                <a:schemeClr val="dk1"/>
              </a:solidFill>
              <a:effectLst/>
              <a:latin typeface="+mn-lt"/>
              <a:ea typeface="+mn-ea"/>
              <a:cs typeface="+mn-cs"/>
            </a:rPr>
            <a:t>百万円で、前年度から</a:t>
          </a:r>
          <a:r>
            <a:rPr kumimoji="1" lang="en-US" altLang="ja-JP" sz="1100">
              <a:solidFill>
                <a:schemeClr val="dk1"/>
              </a:solidFill>
              <a:effectLst/>
              <a:latin typeface="+mn-lt"/>
              <a:ea typeface="+mn-ea"/>
              <a:cs typeface="+mn-cs"/>
            </a:rPr>
            <a:t>117</a:t>
          </a:r>
          <a:r>
            <a:rPr kumimoji="1" lang="ja-JP" altLang="ja-JP" sz="1100">
              <a:solidFill>
                <a:schemeClr val="dk1"/>
              </a:solidFill>
              <a:effectLst/>
              <a:latin typeface="+mn-lt"/>
              <a:ea typeface="+mn-ea"/>
              <a:cs typeface="+mn-cs"/>
            </a:rPr>
            <a:t>百万円増加し、経常収支比率は、前年度から</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ポイント上昇した。維持補修費以外のすべての項目において、経常経費充当一般財源が増加して</a:t>
          </a:r>
          <a:r>
            <a:rPr kumimoji="1" lang="ja-JP" altLang="en-US" sz="1100">
              <a:solidFill>
                <a:schemeClr val="dk1"/>
              </a:solidFill>
              <a:effectLst/>
              <a:latin typeface="+mn-lt"/>
              <a:ea typeface="+mn-ea"/>
              <a:cs typeface="+mn-cs"/>
            </a:rPr>
            <a:t>い</a:t>
          </a:r>
          <a:r>
            <a:rPr kumimoji="1" lang="ja-JP" altLang="ja-JP" sz="1100">
              <a:solidFill>
                <a:schemeClr val="dk1"/>
              </a:solidFill>
              <a:effectLst/>
              <a:latin typeface="+mn-lt"/>
              <a:ea typeface="+mn-ea"/>
              <a:cs typeface="+mn-cs"/>
            </a:rPr>
            <a:t>るため、事務事業の精査によるコスト削減とともに、自主財源の増加に努めて数値上昇を抑制していく。</a:t>
          </a:r>
          <a:endParaRPr lang="ja-JP" altLang="ja-JP" sz="1100">
            <a:effectLst/>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77470</xdr:rowOff>
    </xdr:from>
    <xdr:to>
      <xdr:col>82</xdr:col>
      <xdr:colOff>107950</xdr:colOff>
      <xdr:row>81</xdr:row>
      <xdr:rowOff>149861</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21870"/>
          <a:ext cx="0" cy="1615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121938</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149861</xdr:rowOff>
    </xdr:from>
    <xdr:to>
      <xdr:col>82</xdr:col>
      <xdr:colOff>196850</xdr:colOff>
      <xdr:row>81</xdr:row>
      <xdr:rowOff>149861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403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163847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16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77470</xdr:rowOff>
    </xdr:from>
    <xdr:to>
      <xdr:col>82</xdr:col>
      <xdr:colOff>196850</xdr:colOff>
      <xdr:row>72</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21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62230</xdr:rowOff>
    </xdr:from>
    <xdr:to>
      <xdr:col>82</xdr:col>
      <xdr:colOff>107950</xdr:colOff>
      <xdr:row>79</xdr:row>
      <xdr:rowOff>149861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3606780"/>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100347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130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83820</xdr:rowOff>
    </xdr:from>
    <xdr:to>
      <xdr:col>82</xdr:col>
      <xdr:colOff>158750</xdr:colOff>
      <xdr:row>78</xdr:row>
      <xdr:rowOff>13970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142239</xdr:rowOff>
    </xdr:from>
    <xdr:to>
      <xdr:col>78</xdr:col>
      <xdr:colOff>69850</xdr:colOff>
      <xdr:row>79</xdr:row>
      <xdr:rowOff>62230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4782800" y="13515339"/>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5097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43180</xdr:rowOff>
    </xdr:from>
    <xdr:to>
      <xdr:col>73</xdr:col>
      <xdr:colOff>180975</xdr:colOff>
      <xdr:row>78</xdr:row>
      <xdr:rowOff>142239</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341628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38100</xdr:rowOff>
    </xdr:from>
    <xdr:to>
      <xdr:col>74</xdr:col>
      <xdr:colOff>31750</xdr:colOff>
      <xdr:row>77</xdr:row>
      <xdr:rowOff>139700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149877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43180</xdr:rowOff>
    </xdr:from>
    <xdr:to>
      <xdr:col>69</xdr:col>
      <xdr:colOff>92075</xdr:colOff>
      <xdr:row>78</xdr:row>
      <xdr:rowOff>92711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34162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102870</xdr:rowOff>
    </xdr:from>
    <xdr:to>
      <xdr:col>69</xdr:col>
      <xdr:colOff>142875</xdr:colOff>
      <xdr:row>77</xdr:row>
      <xdr:rowOff>33020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43197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123207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15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99061</xdr:rowOff>
    </xdr:from>
    <xdr:to>
      <xdr:col>82</xdr:col>
      <xdr:colOff>158750</xdr:colOff>
      <xdr:row>80</xdr:row>
      <xdr:rowOff>29211</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71138</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36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11430</xdr:rowOff>
    </xdr:from>
    <xdr:to>
      <xdr:col>78</xdr:col>
      <xdr:colOff>120650</xdr:colOff>
      <xdr:row>79</xdr:row>
      <xdr:rowOff>113030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97807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364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91439</xdr:rowOff>
    </xdr:from>
    <xdr:to>
      <xdr:col>74</xdr:col>
      <xdr:colOff>31750</xdr:colOff>
      <xdr:row>79</xdr:row>
      <xdr:rowOff>21589</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6366</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163830</xdr:rowOff>
    </xdr:from>
    <xdr:to>
      <xdr:col>69</xdr:col>
      <xdr:colOff>142875</xdr:colOff>
      <xdr:row>78</xdr:row>
      <xdr:rowOff>93980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78757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41911</xdr:rowOff>
    </xdr:from>
    <xdr:to>
      <xdr:col>65</xdr:col>
      <xdr:colOff>53975</xdr:colOff>
      <xdr:row>78</xdr:row>
      <xdr:rowOff>143511</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41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128288</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350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静岡県河津町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127208</xdr:rowOff>
    </xdr:from>
    <xdr:to>
      <xdr:col>29</xdr:col>
      <xdr:colOff>127000</xdr:colOff>
      <xdr:row>19</xdr:row>
      <xdr:rowOff>80316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2233"/>
          <a:ext cx="0" cy="11532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52393</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3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80316</xdr:rowOff>
    </xdr:from>
    <xdr:to>
      <xdr:col>30</xdr:col>
      <xdr:colOff>25400</xdr:colOff>
      <xdr:row>19</xdr:row>
      <xdr:rowOff>80316</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85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42135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127208</xdr:rowOff>
    </xdr:from>
    <xdr:to>
      <xdr:col>30</xdr:col>
      <xdr:colOff>25400</xdr:colOff>
      <xdr:row>12</xdr:row>
      <xdr:rowOff>127208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22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121864</xdr:rowOff>
    </xdr:from>
    <xdr:to>
      <xdr:col>29</xdr:col>
      <xdr:colOff>127000</xdr:colOff>
      <xdr:row>18</xdr:row>
      <xdr:rowOff>43592</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084139"/>
          <a:ext cx="647700" cy="931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93918</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713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77391</xdr:rowOff>
    </xdr:from>
    <xdr:to>
      <xdr:col>29</xdr:col>
      <xdr:colOff>177800</xdr:colOff>
      <xdr:row>17</xdr:row>
      <xdr:rowOff>7541</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68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43592</xdr:rowOff>
    </xdr:from>
    <xdr:to>
      <xdr:col>26</xdr:col>
      <xdr:colOff>50800</xdr:colOff>
      <xdr:row>18</xdr:row>
      <xdr:rowOff>74281</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3177317"/>
          <a:ext cx="698500" cy="306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159081</xdr:rowOff>
    </xdr:from>
    <xdr:to>
      <xdr:col>26</xdr:col>
      <xdr:colOff>101600</xdr:colOff>
      <xdr:row>17</xdr:row>
      <xdr:rowOff>89231</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49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99408</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2718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74281</xdr:rowOff>
    </xdr:from>
    <xdr:to>
      <xdr:col>22</xdr:col>
      <xdr:colOff>114300</xdr:colOff>
      <xdr:row>18</xdr:row>
      <xdr:rowOff>85820</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3208006"/>
          <a:ext cx="698500" cy="115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27150</xdr:rowOff>
    </xdr:from>
    <xdr:to>
      <xdr:col>22</xdr:col>
      <xdr:colOff>165100</xdr:colOff>
      <xdr:row>17</xdr:row>
      <xdr:rowOff>128750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89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138927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275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85820</xdr:rowOff>
    </xdr:from>
    <xdr:to>
      <xdr:col>18</xdr:col>
      <xdr:colOff>177800</xdr:colOff>
      <xdr:row>18</xdr:row>
      <xdr:rowOff>119927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219545"/>
          <a:ext cx="698500" cy="34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40386</xdr:rowOff>
    </xdr:from>
    <xdr:to>
      <xdr:col>19</xdr:col>
      <xdr:colOff>38100</xdr:colOff>
      <xdr:row>17</xdr:row>
      <xdr:rowOff>141986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02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152163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2771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69167</xdr:rowOff>
    </xdr:from>
    <xdr:to>
      <xdr:col>15</xdr:col>
      <xdr:colOff>101600</xdr:colOff>
      <xdr:row>17</xdr:row>
      <xdr:rowOff>170767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31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9494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2800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71064</xdr:rowOff>
    </xdr:from>
    <xdr:to>
      <xdr:col>29</xdr:col>
      <xdr:colOff>177800</xdr:colOff>
      <xdr:row>18</xdr:row>
      <xdr:rowOff>1214</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033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43141</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3005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164242</xdr:rowOff>
    </xdr:from>
    <xdr:to>
      <xdr:col>26</xdr:col>
      <xdr:colOff>101600</xdr:colOff>
      <xdr:row>18</xdr:row>
      <xdr:rowOff>94392</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1265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79169</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3212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23481</xdr:rowOff>
    </xdr:from>
    <xdr:to>
      <xdr:col>22</xdr:col>
      <xdr:colOff>165100</xdr:colOff>
      <xdr:row>18</xdr:row>
      <xdr:rowOff>125081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1572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109858</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324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35020</xdr:rowOff>
    </xdr:from>
    <xdr:to>
      <xdr:col>19</xdr:col>
      <xdr:colOff>38100</xdr:colOff>
      <xdr:row>18</xdr:row>
      <xdr:rowOff>136620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168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121397</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325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69127</xdr:rowOff>
    </xdr:from>
    <xdr:to>
      <xdr:col>15</xdr:col>
      <xdr:colOff>101600</xdr:colOff>
      <xdr:row>18</xdr:row>
      <xdr:rowOff>170727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202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155504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3289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329793</xdr:rowOff>
    </xdr:from>
    <xdr:to>
      <xdr:col>29</xdr:col>
      <xdr:colOff>127000</xdr:colOff>
      <xdr:row>38</xdr:row>
      <xdr:rowOff>118949</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254343"/>
          <a:ext cx="0" cy="1332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91026</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55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118949</xdr:rowOff>
    </xdr:from>
    <xdr:to>
      <xdr:col>30</xdr:col>
      <xdr:colOff>25400</xdr:colOff>
      <xdr:row>38</xdr:row>
      <xdr:rowOff>118949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586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73270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329793</xdr:rowOff>
    </xdr:from>
    <xdr:to>
      <xdr:col>30</xdr:col>
      <xdr:colOff>25400</xdr:colOff>
      <xdr:row>33</xdr:row>
      <xdr:rowOff>329793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254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145999</xdr:rowOff>
    </xdr:from>
    <xdr:to>
      <xdr:col>29</xdr:col>
      <xdr:colOff>127000</xdr:colOff>
      <xdr:row>37</xdr:row>
      <xdr:rowOff>171653</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003800" y="7270699"/>
          <a:ext cx="647700" cy="25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300067</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691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112090</xdr:rowOff>
    </xdr:from>
    <xdr:to>
      <xdr:col>29</xdr:col>
      <xdr:colOff>177800</xdr:colOff>
      <xdr:row>37</xdr:row>
      <xdr:rowOff>42240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7065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126543</xdr:rowOff>
    </xdr:from>
    <xdr:to>
      <xdr:col>26</xdr:col>
      <xdr:colOff>50800</xdr:colOff>
      <xdr:row>37</xdr:row>
      <xdr:rowOff>171653</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4305300" y="7251243"/>
          <a:ext cx="698500" cy="451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102464</xdr:rowOff>
    </xdr:from>
    <xdr:to>
      <xdr:col>26</xdr:col>
      <xdr:colOff>101600</xdr:colOff>
      <xdr:row>37</xdr:row>
      <xdr:rowOff>32614</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7055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214241</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6824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126543</xdr:rowOff>
    </xdr:from>
    <xdr:to>
      <xdr:col>22</xdr:col>
      <xdr:colOff>114300</xdr:colOff>
      <xdr:row>37</xdr:row>
      <xdr:rowOff>136513</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7251243"/>
          <a:ext cx="698500" cy="9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120879</xdr:rowOff>
    </xdr:from>
    <xdr:to>
      <xdr:col>22</xdr:col>
      <xdr:colOff>165100</xdr:colOff>
      <xdr:row>37</xdr:row>
      <xdr:rowOff>51029</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7074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232656</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6843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136513</xdr:rowOff>
    </xdr:from>
    <xdr:to>
      <xdr:col>18</xdr:col>
      <xdr:colOff>177800</xdr:colOff>
      <xdr:row>37</xdr:row>
      <xdr:rowOff>168987</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2908300" y="7261213"/>
          <a:ext cx="698500" cy="324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141389</xdr:rowOff>
    </xdr:from>
    <xdr:to>
      <xdr:col>19</xdr:col>
      <xdr:colOff>38100</xdr:colOff>
      <xdr:row>37</xdr:row>
      <xdr:rowOff>71539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7094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253166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686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152527</xdr:rowOff>
    </xdr:from>
    <xdr:to>
      <xdr:col>15</xdr:col>
      <xdr:colOff>101600</xdr:colOff>
      <xdr:row>37</xdr:row>
      <xdr:rowOff>82677</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7105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264304</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687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95199</xdr:rowOff>
    </xdr:from>
    <xdr:to>
      <xdr:col>29</xdr:col>
      <xdr:colOff>177800</xdr:colOff>
      <xdr:row>37</xdr:row>
      <xdr:rowOff>196799</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7219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67276</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719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120853</xdr:rowOff>
    </xdr:from>
    <xdr:to>
      <xdr:col>26</xdr:col>
      <xdr:colOff>101600</xdr:colOff>
      <xdr:row>37</xdr:row>
      <xdr:rowOff>222453</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7245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207230</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7331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75743</xdr:rowOff>
    </xdr:from>
    <xdr:to>
      <xdr:col>22</xdr:col>
      <xdr:colOff>165100</xdr:colOff>
      <xdr:row>37</xdr:row>
      <xdr:rowOff>177343</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72004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162120</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728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85713</xdr:rowOff>
    </xdr:from>
    <xdr:to>
      <xdr:col>19</xdr:col>
      <xdr:colOff>38100</xdr:colOff>
      <xdr:row>37</xdr:row>
      <xdr:rowOff>187313</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7210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172090</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729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118187</xdr:rowOff>
    </xdr:from>
    <xdr:to>
      <xdr:col>15</xdr:col>
      <xdr:colOff>101600</xdr:colOff>
      <xdr:row>37</xdr:row>
      <xdr:rowOff>219787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7242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204564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732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静岡県河津町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6,398
6,298
100.69
5,290,078
5,052,572
200,882
2,861,879
3,391,013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133246</xdr:rowOff>
    </xdr:from>
    <xdr:to>
      <xdr:col>24</xdr:col>
      <xdr:colOff>62865</xdr:colOff>
      <xdr:row>37</xdr:row>
      <xdr:rowOff>162209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05296"/>
          <a:ext cx="1270" cy="1400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166036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0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162209</xdr:rowOff>
    </xdr:from>
    <xdr:to>
      <xdr:col>24</xdr:col>
      <xdr:colOff>152400</xdr:colOff>
      <xdr:row>37</xdr:row>
      <xdr:rowOff>162209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05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79923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88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133246</xdr:rowOff>
    </xdr:from>
    <xdr:to>
      <xdr:col>24</xdr:col>
      <xdr:colOff>152400</xdr:colOff>
      <xdr:row>29</xdr:row>
      <xdr:rowOff>133246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0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29919</xdr:rowOff>
    </xdr:from>
    <xdr:to>
      <xdr:col>24</xdr:col>
      <xdr:colOff>63500</xdr:colOff>
      <xdr:row>36</xdr:row>
      <xdr:rowOff>116550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02119"/>
          <a:ext cx="838200" cy="86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63245</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21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40368</xdr:rowOff>
    </xdr:from>
    <xdr:to>
      <xdr:col>24</xdr:col>
      <xdr:colOff>114300</xdr:colOff>
      <xdr:row>34</xdr:row>
      <xdr:rowOff>141968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6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116550</xdr:rowOff>
    </xdr:from>
    <xdr:to>
      <xdr:col>19</xdr:col>
      <xdr:colOff>177800</xdr:colOff>
      <xdr:row>36</xdr:row>
      <xdr:rowOff>158057</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288750"/>
          <a:ext cx="889000" cy="41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139139</xdr:rowOff>
    </xdr:from>
    <xdr:to>
      <xdr:col>20</xdr:col>
      <xdr:colOff>38100</xdr:colOff>
      <xdr:row>35</xdr:row>
      <xdr:rowOff>69289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85816</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743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151831</xdr:rowOff>
    </xdr:from>
    <xdr:to>
      <xdr:col>15</xdr:col>
      <xdr:colOff>50800</xdr:colOff>
      <xdr:row>36</xdr:row>
      <xdr:rowOff>158057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6324031"/>
          <a:ext cx="889000" cy="6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xdr:rowOff>
    </xdr:from>
    <xdr:to>
      <xdr:col>15</xdr:col>
      <xdr:colOff>101600</xdr:colOff>
      <xdr:row>35</xdr:row>
      <xdr:rowOff>101727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118254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776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151831</xdr:rowOff>
    </xdr:from>
    <xdr:to>
      <xdr:col>10</xdr:col>
      <xdr:colOff>114300</xdr:colOff>
      <xdr:row>37</xdr:row>
      <xdr:rowOff>23830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324031"/>
          <a:ext cx="889000" cy="43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8852</xdr:rowOff>
    </xdr:from>
    <xdr:to>
      <xdr:col>10</xdr:col>
      <xdr:colOff>165100</xdr:colOff>
      <xdr:row>35</xdr:row>
      <xdr:rowOff>110452</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126979</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784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44902</xdr:rowOff>
    </xdr:from>
    <xdr:to>
      <xdr:col>6</xdr:col>
      <xdr:colOff>38100</xdr:colOff>
      <xdr:row>35</xdr:row>
      <xdr:rowOff>146502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163029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820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150569</xdr:rowOff>
    </xdr:from>
    <xdr:to>
      <xdr:col>24</xdr:col>
      <xdr:colOff>114300</xdr:colOff>
      <xdr:row>36</xdr:row>
      <xdr:rowOff>80719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51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128996</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129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65750</xdr:rowOff>
    </xdr:from>
    <xdr:to>
      <xdr:col>20</xdr:col>
      <xdr:colOff>38100</xdr:colOff>
      <xdr:row>36</xdr:row>
      <xdr:rowOff>167350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3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158477</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330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107257</xdr:rowOff>
    </xdr:from>
    <xdr:to>
      <xdr:col>15</xdr:col>
      <xdr:colOff>101600</xdr:colOff>
      <xdr:row>37</xdr:row>
      <xdr:rowOff>37407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79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28534</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372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101031</xdr:rowOff>
    </xdr:from>
    <xdr:to>
      <xdr:col>10</xdr:col>
      <xdr:colOff>165100</xdr:colOff>
      <xdr:row>37</xdr:row>
      <xdr:rowOff>31181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27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22308</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6365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144480</xdr:rowOff>
    </xdr:from>
    <xdr:to>
      <xdr:col>6</xdr:col>
      <xdr:colOff>38100</xdr:colOff>
      <xdr:row>37</xdr:row>
      <xdr:rowOff>74630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1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65757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40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123042</xdr:rowOff>
    </xdr:from>
    <xdr:to>
      <xdr:col>24</xdr:col>
      <xdr:colOff>62865</xdr:colOff>
      <xdr:row>58</xdr:row>
      <xdr:rowOff>112706</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866992"/>
          <a:ext cx="1270" cy="118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116533</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0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112706</xdr:rowOff>
    </xdr:from>
    <xdr:to>
      <xdr:col>24</xdr:col>
      <xdr:colOff>152400</xdr:colOff>
      <xdr:row>58</xdr:row>
      <xdr:rowOff>112706</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056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69719</xdr:rowOff>
    </xdr:from>
    <xdr:ext cx="690189"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642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123042</xdr:rowOff>
    </xdr:from>
    <xdr:to>
      <xdr:col>24</xdr:col>
      <xdr:colOff>152400</xdr:colOff>
      <xdr:row>51</xdr:row>
      <xdr:rowOff>123042</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86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74415</xdr:rowOff>
    </xdr:from>
    <xdr:to>
      <xdr:col>24</xdr:col>
      <xdr:colOff>63500</xdr:colOff>
      <xdr:row>58</xdr:row>
      <xdr:rowOff>78627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3797300" y="10018515"/>
          <a:ext cx="838200" cy="4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22172</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7948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170745</xdr:rowOff>
    </xdr:from>
    <xdr:to>
      <xdr:col>24</xdr:col>
      <xdr:colOff>114300</xdr:colOff>
      <xdr:row>58</xdr:row>
      <xdr:rowOff>100895</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94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75743</xdr:rowOff>
    </xdr:from>
    <xdr:to>
      <xdr:col>19</xdr:col>
      <xdr:colOff>177800</xdr:colOff>
      <xdr:row>58</xdr:row>
      <xdr:rowOff>78627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908300" y="10019843"/>
          <a:ext cx="889000" cy="2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19851</xdr:rowOff>
    </xdr:from>
    <xdr:to>
      <xdr:col>20</xdr:col>
      <xdr:colOff>38100</xdr:colOff>
      <xdr:row>58</xdr:row>
      <xdr:rowOff>121451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96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137978</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9739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75743</xdr:rowOff>
    </xdr:from>
    <xdr:to>
      <xdr:col>15</xdr:col>
      <xdr:colOff>50800</xdr:colOff>
      <xdr:row>58</xdr:row>
      <xdr:rowOff>82117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10019843"/>
          <a:ext cx="889000" cy="6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20772</xdr:rowOff>
    </xdr:from>
    <xdr:to>
      <xdr:col>15</xdr:col>
      <xdr:colOff>101600</xdr:colOff>
      <xdr:row>58</xdr:row>
      <xdr:rowOff>122372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9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138899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9740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82117</xdr:rowOff>
    </xdr:from>
    <xdr:to>
      <xdr:col>10</xdr:col>
      <xdr:colOff>114300</xdr:colOff>
      <xdr:row>58</xdr:row>
      <xdr:rowOff>85310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10026217"/>
          <a:ext cx="889000" cy="3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27578</xdr:rowOff>
    </xdr:from>
    <xdr:to>
      <xdr:col>10</xdr:col>
      <xdr:colOff>165100</xdr:colOff>
      <xdr:row>58</xdr:row>
      <xdr:rowOff>129178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97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145705</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9746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29545</xdr:rowOff>
    </xdr:from>
    <xdr:to>
      <xdr:col>6</xdr:col>
      <xdr:colOff>38100</xdr:colOff>
      <xdr:row>58</xdr:row>
      <xdr:rowOff>131145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97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147672</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9748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23615</xdr:rowOff>
    </xdr:from>
    <xdr:to>
      <xdr:col>24</xdr:col>
      <xdr:colOff>114300</xdr:colOff>
      <xdr:row>58</xdr:row>
      <xdr:rowOff>125215</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96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149172</xdr:rowOff>
    </xdr:from>
    <xdr:ext cx="599010"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921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27827</xdr:rowOff>
    </xdr:from>
    <xdr:to>
      <xdr:col>20</xdr:col>
      <xdr:colOff>38100</xdr:colOff>
      <xdr:row>58</xdr:row>
      <xdr:rowOff>129427</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97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120554</xdr:rowOff>
    </xdr:from>
    <xdr:ext cx="59901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97795" y="10064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24943</xdr:rowOff>
    </xdr:from>
    <xdr:to>
      <xdr:col>15</xdr:col>
      <xdr:colOff>101600</xdr:colOff>
      <xdr:row>58</xdr:row>
      <xdr:rowOff>126543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96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117670</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10061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31317</xdr:rowOff>
    </xdr:from>
    <xdr:to>
      <xdr:col>10</xdr:col>
      <xdr:colOff>165100</xdr:colOff>
      <xdr:row>58</xdr:row>
      <xdr:rowOff>132917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975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124044</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19795" y="1006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34510</xdr:rowOff>
    </xdr:from>
    <xdr:to>
      <xdr:col>6</xdr:col>
      <xdr:colOff>38100</xdr:colOff>
      <xdr:row>58</xdr:row>
      <xdr:rowOff>136110</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97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127237</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30795" y="10071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21075</xdr:rowOff>
    </xdr:from>
    <xdr:to>
      <xdr:col>24</xdr:col>
      <xdr:colOff>62865</xdr:colOff>
      <xdr:row>79</xdr:row>
      <xdr:rowOff>32238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22575"/>
          <a:ext cx="1270" cy="1554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36065</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80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32238</xdr:rowOff>
    </xdr:from>
    <xdr:to>
      <xdr:col>24</xdr:col>
      <xdr:colOff>152400</xdr:colOff>
      <xdr:row>79</xdr:row>
      <xdr:rowOff>32238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7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139202</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21075</xdr:rowOff>
    </xdr:from>
    <xdr:to>
      <xdr:col>24</xdr:col>
      <xdr:colOff>152400</xdr:colOff>
      <xdr:row>70</xdr:row>
      <xdr:rowOff>21075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22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37382</xdr:rowOff>
    </xdr:from>
    <xdr:to>
      <xdr:col>24</xdr:col>
      <xdr:colOff>63500</xdr:colOff>
      <xdr:row>78</xdr:row>
      <xdr:rowOff>9646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3239032"/>
          <a:ext cx="838200" cy="143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24713</xdr:rowOff>
    </xdr:from>
    <xdr:ext cx="534377"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226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46286</xdr:rowOff>
    </xdr:from>
    <xdr:to>
      <xdr:col>24</xdr:col>
      <xdr:colOff>114300</xdr:colOff>
      <xdr:row>77</xdr:row>
      <xdr:rowOff>147886</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142881</xdr:rowOff>
    </xdr:from>
    <xdr:to>
      <xdr:col>19</xdr:col>
      <xdr:colOff>177800</xdr:colOff>
      <xdr:row>78</xdr:row>
      <xdr:rowOff>9646</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908300" y="13344531"/>
          <a:ext cx="889000" cy="38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94386</xdr:rowOff>
    </xdr:from>
    <xdr:to>
      <xdr:col>20</xdr:col>
      <xdr:colOff>38100</xdr:colOff>
      <xdr:row>78</xdr:row>
      <xdr:rowOff>24536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9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41063</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307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142881</xdr:rowOff>
    </xdr:from>
    <xdr:to>
      <xdr:col>15</xdr:col>
      <xdr:colOff>50800</xdr:colOff>
      <xdr:row>78</xdr:row>
      <xdr:rowOff>30868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344531"/>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110350</xdr:rowOff>
    </xdr:from>
    <xdr:to>
      <xdr:col>15</xdr:col>
      <xdr:colOff>101600</xdr:colOff>
      <xdr:row>78</xdr:row>
      <xdr:rowOff>40500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1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31627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340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30868</xdr:rowOff>
    </xdr:from>
    <xdr:to>
      <xdr:col>10</xdr:col>
      <xdr:colOff>114300</xdr:colOff>
      <xdr:row>78</xdr:row>
      <xdr:rowOff>50946</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1130300" y="13403968"/>
          <a:ext cx="889000" cy="20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116027</xdr:rowOff>
    </xdr:from>
    <xdr:to>
      <xdr:col>10</xdr:col>
      <xdr:colOff>165100</xdr:colOff>
      <xdr:row>78</xdr:row>
      <xdr:rowOff>46177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62704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309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140773</xdr:rowOff>
    </xdr:from>
    <xdr:to>
      <xdr:col>6</xdr:col>
      <xdr:colOff>38100</xdr:colOff>
      <xdr:row>78</xdr:row>
      <xdr:rowOff>70923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87450</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63111" y="1311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158032</xdr:rowOff>
    </xdr:from>
    <xdr:to>
      <xdr:col>24</xdr:col>
      <xdr:colOff>114300</xdr:colOff>
      <xdr:row>77</xdr:row>
      <xdr:rowOff>88182</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188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9459</xdr:rowOff>
    </xdr:from>
    <xdr:ext cx="534377"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03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130296</xdr:rowOff>
    </xdr:from>
    <xdr:to>
      <xdr:col>20</xdr:col>
      <xdr:colOff>38100</xdr:colOff>
      <xdr:row>78</xdr:row>
      <xdr:rowOff>60446</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33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51573</xdr:rowOff>
    </xdr:from>
    <xdr:ext cx="534377"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30111" y="13424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92081</xdr:rowOff>
    </xdr:from>
    <xdr:to>
      <xdr:col>15</xdr:col>
      <xdr:colOff>101600</xdr:colOff>
      <xdr:row>78</xdr:row>
      <xdr:rowOff>22231</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293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38758</xdr:rowOff>
    </xdr:from>
    <xdr:ext cx="534377"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41111" y="13068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151518</xdr:rowOff>
    </xdr:from>
    <xdr:to>
      <xdr:col>10</xdr:col>
      <xdr:colOff>165100</xdr:colOff>
      <xdr:row>78</xdr:row>
      <xdr:rowOff>81668</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35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72795</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44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146</xdr:rowOff>
    </xdr:from>
    <xdr:to>
      <xdr:col>6</xdr:col>
      <xdr:colOff>38100</xdr:colOff>
      <xdr:row>78</xdr:row>
      <xdr:rowOff>101746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37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92873</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465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75006</xdr:rowOff>
    </xdr:from>
    <xdr:to>
      <xdr:col>24</xdr:col>
      <xdr:colOff>62865</xdr:colOff>
      <xdr:row>99</xdr:row>
      <xdr:rowOff>35252</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76956"/>
          <a:ext cx="1270" cy="133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39079</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2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35252</xdr:rowOff>
    </xdr:from>
    <xdr:to>
      <xdr:col>24</xdr:col>
      <xdr:colOff>152400</xdr:colOff>
      <xdr:row>99</xdr:row>
      <xdr:rowOff>35252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8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21683</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52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75006</xdr:rowOff>
    </xdr:from>
    <xdr:to>
      <xdr:col>24</xdr:col>
      <xdr:colOff>152400</xdr:colOff>
      <xdr:row>91</xdr:row>
      <xdr:rowOff>75006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76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17490</xdr:rowOff>
    </xdr:from>
    <xdr:to>
      <xdr:col>24</xdr:col>
      <xdr:colOff>63500</xdr:colOff>
      <xdr:row>98</xdr:row>
      <xdr:rowOff>48619</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819590"/>
          <a:ext cx="838200" cy="3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27142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86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4265</xdr:rowOff>
    </xdr:from>
    <xdr:to>
      <xdr:col>24</xdr:col>
      <xdr:colOff>114300</xdr:colOff>
      <xdr:row>97</xdr:row>
      <xdr:rowOff>105865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63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48619</xdr:rowOff>
    </xdr:from>
    <xdr:to>
      <xdr:col>19</xdr:col>
      <xdr:colOff>177800</xdr:colOff>
      <xdr:row>98</xdr:row>
      <xdr:rowOff>68521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850719"/>
          <a:ext cx="889000" cy="19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47561</xdr:rowOff>
    </xdr:from>
    <xdr:to>
      <xdr:col>20</xdr:col>
      <xdr:colOff>38100</xdr:colOff>
      <xdr:row>97</xdr:row>
      <xdr:rowOff>149161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7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165688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45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164762</xdr:rowOff>
    </xdr:from>
    <xdr:to>
      <xdr:col>15</xdr:col>
      <xdr:colOff>50800</xdr:colOff>
      <xdr:row>98</xdr:row>
      <xdr:rowOff>68521</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795412"/>
          <a:ext cx="889000" cy="75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88054</xdr:rowOff>
    </xdr:from>
    <xdr:to>
      <xdr:col>15</xdr:col>
      <xdr:colOff>101600</xdr:colOff>
      <xdr:row>98</xdr:row>
      <xdr:rowOff>18204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7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34731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93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164762</xdr:rowOff>
    </xdr:from>
    <xdr:to>
      <xdr:col>10</xdr:col>
      <xdr:colOff>114300</xdr:colOff>
      <xdr:row>98</xdr:row>
      <xdr:rowOff>169289</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795412"/>
          <a:ext cx="889000" cy="175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169032</xdr:rowOff>
    </xdr:from>
    <xdr:to>
      <xdr:col>10</xdr:col>
      <xdr:colOff>165100</xdr:colOff>
      <xdr:row>97</xdr:row>
      <xdr:rowOff>99182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62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115709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40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11221</xdr:rowOff>
    </xdr:from>
    <xdr:to>
      <xdr:col>6</xdr:col>
      <xdr:colOff>38100</xdr:colOff>
      <xdr:row>98</xdr:row>
      <xdr:rowOff>112821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81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129348</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8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138140</xdr:rowOff>
    </xdr:from>
    <xdr:to>
      <xdr:col>24</xdr:col>
      <xdr:colOff>114300</xdr:colOff>
      <xdr:row>98</xdr:row>
      <xdr:rowOff>68290</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76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116567</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747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169269</xdr:rowOff>
    </xdr:from>
    <xdr:to>
      <xdr:col>20</xdr:col>
      <xdr:colOff>38100</xdr:colOff>
      <xdr:row>98</xdr:row>
      <xdr:rowOff>99419</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79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90546</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89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17721</xdr:rowOff>
    </xdr:from>
    <xdr:to>
      <xdr:col>15</xdr:col>
      <xdr:colOff>101600</xdr:colOff>
      <xdr:row>98</xdr:row>
      <xdr:rowOff>119321</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819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110448</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91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113962</xdr:rowOff>
    </xdr:from>
    <xdr:to>
      <xdr:col>10</xdr:col>
      <xdr:colOff>165100</xdr:colOff>
      <xdr:row>98</xdr:row>
      <xdr:rowOff>44112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74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35239</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83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118489</xdr:rowOff>
    </xdr:from>
    <xdr:to>
      <xdr:col>6</xdr:col>
      <xdr:colOff>38100</xdr:colOff>
      <xdr:row>99</xdr:row>
      <xdr:rowOff>48639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92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39766</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7013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73677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40632</xdr:rowOff>
    </xdr:from>
    <xdr:to>
      <xdr:col>54</xdr:col>
      <xdr:colOff>189865</xdr:colOff>
      <xdr:row>39</xdr:row>
      <xdr:rowOff>128822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184132"/>
          <a:ext cx="1270" cy="1631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132649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81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128822</xdr:rowOff>
    </xdr:from>
    <xdr:to>
      <xdr:col>55</xdr:col>
      <xdr:colOff>88900</xdr:colOff>
      <xdr:row>39</xdr:row>
      <xdr:rowOff>128822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81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4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40632</xdr:rowOff>
    </xdr:from>
    <xdr:to>
      <xdr:col>55</xdr:col>
      <xdr:colOff>88900</xdr:colOff>
      <xdr:row>30</xdr:row>
      <xdr:rowOff>40632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79300</xdr:rowOff>
    </xdr:from>
    <xdr:to>
      <xdr:col>55</xdr:col>
      <xdr:colOff>0</xdr:colOff>
      <xdr:row>37</xdr:row>
      <xdr:rowOff>96517</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6422950"/>
          <a:ext cx="838200" cy="17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62293</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2344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39416</xdr:rowOff>
    </xdr:from>
    <xdr:to>
      <xdr:col>55</xdr:col>
      <xdr:colOff>50800</xdr:colOff>
      <xdr:row>37</xdr:row>
      <xdr:rowOff>141016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79300</xdr:rowOff>
    </xdr:from>
    <xdr:to>
      <xdr:col>50</xdr:col>
      <xdr:colOff>114300</xdr:colOff>
      <xdr:row>37</xdr:row>
      <xdr:rowOff>118421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6422950"/>
          <a:ext cx="889000" cy="3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111619</xdr:rowOff>
    </xdr:from>
    <xdr:to>
      <xdr:col>50</xdr:col>
      <xdr:colOff>165100</xdr:colOff>
      <xdr:row>38</xdr:row>
      <xdr:rowOff>41770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4552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32896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54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118421</xdr:rowOff>
    </xdr:from>
    <xdr:to>
      <xdr:col>45</xdr:col>
      <xdr:colOff>177800</xdr:colOff>
      <xdr:row>37</xdr:row>
      <xdr:rowOff>160453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462071"/>
          <a:ext cx="889000" cy="4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143132</xdr:rowOff>
    </xdr:from>
    <xdr:to>
      <xdr:col>46</xdr:col>
      <xdr:colOff>38100</xdr:colOff>
      <xdr:row>38</xdr:row>
      <xdr:rowOff>73282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48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64409</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579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3218</xdr:rowOff>
    </xdr:from>
    <xdr:to>
      <xdr:col>41</xdr:col>
      <xdr:colOff>50800</xdr:colOff>
      <xdr:row>37</xdr:row>
      <xdr:rowOff>160453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175418"/>
          <a:ext cx="889000" cy="328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13695</xdr:rowOff>
    </xdr:from>
    <xdr:to>
      <xdr:col>41</xdr:col>
      <xdr:colOff>101600</xdr:colOff>
      <xdr:row>38</xdr:row>
      <xdr:rowOff>115295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5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106422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621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167157</xdr:rowOff>
    </xdr:from>
    <xdr:to>
      <xdr:col>36</xdr:col>
      <xdr:colOff>165100</xdr:colOff>
      <xdr:row>36</xdr:row>
      <xdr:rowOff>97307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88434</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60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45717</xdr:rowOff>
    </xdr:from>
    <xdr:to>
      <xdr:col>55</xdr:col>
      <xdr:colOff>50800</xdr:colOff>
      <xdr:row>37</xdr:row>
      <xdr:rowOff>147317</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389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24144</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367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28500</xdr:rowOff>
    </xdr:from>
    <xdr:to>
      <xdr:col>50</xdr:col>
      <xdr:colOff>165100</xdr:colOff>
      <xdr:row>37</xdr:row>
      <xdr:rowOff>130100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37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146627</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147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67621</xdr:rowOff>
    </xdr:from>
    <xdr:to>
      <xdr:col>46</xdr:col>
      <xdr:colOff>38100</xdr:colOff>
      <xdr:row>37</xdr:row>
      <xdr:rowOff>169221</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41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14298</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618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109653</xdr:rowOff>
    </xdr:from>
    <xdr:to>
      <xdr:col>41</xdr:col>
      <xdr:colOff>101600</xdr:colOff>
      <xdr:row>38</xdr:row>
      <xdr:rowOff>39803</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453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56330</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228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123868</xdr:rowOff>
    </xdr:from>
    <xdr:to>
      <xdr:col>36</xdr:col>
      <xdr:colOff>165100</xdr:colOff>
      <xdr:row>36</xdr:row>
      <xdr:rowOff>54018</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12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70545</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899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121846</xdr:rowOff>
    </xdr:from>
    <xdr:to>
      <xdr:col>54</xdr:col>
      <xdr:colOff>189865</xdr:colOff>
      <xdr:row>58</xdr:row>
      <xdr:rowOff>135971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865796"/>
          <a:ext cx="1270" cy="1214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139798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8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135971</xdr:rowOff>
    </xdr:from>
    <xdr:to>
      <xdr:col>55</xdr:col>
      <xdr:colOff>88900</xdr:colOff>
      <xdr:row>58</xdr:row>
      <xdr:rowOff>135971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8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68523</xdr:rowOff>
    </xdr:from>
    <xdr:ext cx="690189"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641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121846</xdr:rowOff>
    </xdr:from>
    <xdr:to>
      <xdr:col>55</xdr:col>
      <xdr:colOff>88900</xdr:colOff>
      <xdr:row>51</xdr:row>
      <xdr:rowOff>121846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865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65465</xdr:rowOff>
    </xdr:from>
    <xdr:to>
      <xdr:col>55</xdr:col>
      <xdr:colOff>0</xdr:colOff>
      <xdr:row>58</xdr:row>
      <xdr:rowOff>84634</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10009565"/>
          <a:ext cx="838200" cy="1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35775</xdr:rowOff>
    </xdr:from>
    <xdr:ext cx="599010"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8084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12898</xdr:rowOff>
    </xdr:from>
    <xdr:to>
      <xdr:col>55</xdr:col>
      <xdr:colOff>50800</xdr:colOff>
      <xdr:row>58</xdr:row>
      <xdr:rowOff>114498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956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84634</xdr:rowOff>
    </xdr:from>
    <xdr:to>
      <xdr:col>50</xdr:col>
      <xdr:colOff>114300</xdr:colOff>
      <xdr:row>58</xdr:row>
      <xdr:rowOff>95167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10028734"/>
          <a:ext cx="889000" cy="10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13379</xdr:rowOff>
    </xdr:from>
    <xdr:to>
      <xdr:col>50</xdr:col>
      <xdr:colOff>165100</xdr:colOff>
      <xdr:row>58</xdr:row>
      <xdr:rowOff>114979</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95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131506</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39795" y="9732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95167</xdr:rowOff>
    </xdr:from>
    <xdr:to>
      <xdr:col>45</xdr:col>
      <xdr:colOff>177800</xdr:colOff>
      <xdr:row>58</xdr:row>
      <xdr:rowOff>110654</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10039267"/>
          <a:ext cx="889000" cy="15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21981</xdr:rowOff>
    </xdr:from>
    <xdr:to>
      <xdr:col>46</xdr:col>
      <xdr:colOff>38100</xdr:colOff>
      <xdr:row>58</xdr:row>
      <xdr:rowOff>123581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966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140108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50795" y="9741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104803</xdr:rowOff>
    </xdr:from>
    <xdr:to>
      <xdr:col>41</xdr:col>
      <xdr:colOff>50800</xdr:colOff>
      <xdr:row>58</xdr:row>
      <xdr:rowOff>110654</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10048903"/>
          <a:ext cx="889000" cy="5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25622</xdr:rowOff>
    </xdr:from>
    <xdr:to>
      <xdr:col>41</xdr:col>
      <xdr:colOff>101600</xdr:colOff>
      <xdr:row>58</xdr:row>
      <xdr:rowOff>127222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96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143749</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61795" y="9744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31571</xdr:rowOff>
    </xdr:from>
    <xdr:to>
      <xdr:col>36</xdr:col>
      <xdr:colOff>165100</xdr:colOff>
      <xdr:row>58</xdr:row>
      <xdr:rowOff>133171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97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149698</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672795" y="9750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14665</xdr:rowOff>
    </xdr:from>
    <xdr:to>
      <xdr:col>55</xdr:col>
      <xdr:colOff>50800</xdr:colOff>
      <xdr:row>58</xdr:row>
      <xdr:rowOff>116265</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958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162774</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935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33834</xdr:rowOff>
    </xdr:from>
    <xdr:to>
      <xdr:col>50</xdr:col>
      <xdr:colOff>165100</xdr:colOff>
      <xdr:row>58</xdr:row>
      <xdr:rowOff>135434</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97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126561</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10070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44367</xdr:rowOff>
    </xdr:from>
    <xdr:to>
      <xdr:col>46</xdr:col>
      <xdr:colOff>38100</xdr:colOff>
      <xdr:row>58</xdr:row>
      <xdr:rowOff>145967</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988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137094</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10081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59854</xdr:rowOff>
    </xdr:from>
    <xdr:to>
      <xdr:col>41</xdr:col>
      <xdr:colOff>101600</xdr:colOff>
      <xdr:row>58</xdr:row>
      <xdr:rowOff>161454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100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152581</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10096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54003</xdr:rowOff>
    </xdr:from>
    <xdr:to>
      <xdr:col>36</xdr:col>
      <xdr:colOff>165100</xdr:colOff>
      <xdr:row>58</xdr:row>
      <xdr:rowOff>155603</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998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146730</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1009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140091</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313041"/>
          <a:ext cx="1270" cy="1199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166448</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39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86768</xdr:rowOff>
    </xdr:from>
    <xdr:ext cx="690189"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882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140091</xdr:rowOff>
    </xdr:from>
    <xdr:to>
      <xdr:col>55</xdr:col>
      <xdr:colOff>88900</xdr:colOff>
      <xdr:row>71</xdr:row>
      <xdr:rowOff>140091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313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119315</xdr:rowOff>
    </xdr:from>
    <xdr:to>
      <xdr:col>55</xdr:col>
      <xdr:colOff>0</xdr:colOff>
      <xdr:row>78</xdr:row>
      <xdr:rowOff>129880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492415"/>
          <a:ext cx="838200" cy="1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83898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85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61021</xdr:rowOff>
    </xdr:from>
    <xdr:to>
      <xdr:col>55</xdr:col>
      <xdr:colOff>50800</xdr:colOff>
      <xdr:row>78</xdr:row>
      <xdr:rowOff>162621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43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118290</xdr:rowOff>
    </xdr:from>
    <xdr:to>
      <xdr:col>50</xdr:col>
      <xdr:colOff>114300</xdr:colOff>
      <xdr:row>78</xdr:row>
      <xdr:rowOff>129880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8750300" y="13491390"/>
          <a:ext cx="889000" cy="1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60468</xdr:rowOff>
    </xdr:from>
    <xdr:to>
      <xdr:col>50</xdr:col>
      <xdr:colOff>165100</xdr:colOff>
      <xdr:row>78</xdr:row>
      <xdr:rowOff>162068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433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7145</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20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118290</xdr:rowOff>
    </xdr:from>
    <xdr:to>
      <xdr:col>45</xdr:col>
      <xdr:colOff>177800</xdr:colOff>
      <xdr:row>78</xdr:row>
      <xdr:rowOff>126769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491390"/>
          <a:ext cx="889000" cy="8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63246</xdr:rowOff>
    </xdr:from>
    <xdr:to>
      <xdr:col>46</xdr:col>
      <xdr:colOff>38100</xdr:colOff>
      <xdr:row>78</xdr:row>
      <xdr:rowOff>164846</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43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9923</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21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126769</xdr:rowOff>
    </xdr:from>
    <xdr:to>
      <xdr:col>41</xdr:col>
      <xdr:colOff>50800</xdr:colOff>
      <xdr:row>78</xdr:row>
      <xdr:rowOff>136959</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6972300" y="13499869"/>
          <a:ext cx="889000" cy="1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69791</xdr:rowOff>
    </xdr:from>
    <xdr:to>
      <xdr:col>41</xdr:col>
      <xdr:colOff>101600</xdr:colOff>
      <xdr:row>78</xdr:row>
      <xdr:rowOff>171391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44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16468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18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71045</xdr:rowOff>
    </xdr:from>
    <xdr:to>
      <xdr:col>36</xdr:col>
      <xdr:colOff>165100</xdr:colOff>
      <xdr:row>79</xdr:row>
      <xdr:rowOff>1195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44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17722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21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68515</xdr:rowOff>
    </xdr:from>
    <xdr:to>
      <xdr:col>55</xdr:col>
      <xdr:colOff>50800</xdr:colOff>
      <xdr:row>78</xdr:row>
      <xdr:rowOff>170115</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44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39447</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412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79080</xdr:rowOff>
    </xdr:from>
    <xdr:to>
      <xdr:col>50</xdr:col>
      <xdr:colOff>165100</xdr:colOff>
      <xdr:row>79</xdr:row>
      <xdr:rowOff>9230</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45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357</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3544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67490</xdr:rowOff>
    </xdr:from>
    <xdr:to>
      <xdr:col>46</xdr:col>
      <xdr:colOff>38100</xdr:colOff>
      <xdr:row>78</xdr:row>
      <xdr:rowOff>169090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44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160217</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533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75969</xdr:rowOff>
    </xdr:from>
    <xdr:to>
      <xdr:col>41</xdr:col>
      <xdr:colOff>101600</xdr:colOff>
      <xdr:row>79</xdr:row>
      <xdr:rowOff>6119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449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168696</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354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86159</xdr:rowOff>
    </xdr:from>
    <xdr:to>
      <xdr:col>36</xdr:col>
      <xdr:colOff>165100</xdr:colOff>
      <xdr:row>79</xdr:row>
      <xdr:rowOff>16309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45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7436</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37428" y="13551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110341</xdr:rowOff>
    </xdr:from>
    <xdr:to>
      <xdr:col>54</xdr:col>
      <xdr:colOff>189865</xdr:colOff>
      <xdr:row>98</xdr:row>
      <xdr:rowOff>126684</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12291"/>
          <a:ext cx="1270" cy="1216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130511</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3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126684</xdr:rowOff>
    </xdr:from>
    <xdr:to>
      <xdr:col>55</xdr:col>
      <xdr:colOff>88900</xdr:colOff>
      <xdr:row>98</xdr:row>
      <xdr:rowOff>126684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8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57018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48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110341</xdr:rowOff>
    </xdr:from>
    <xdr:to>
      <xdr:col>55</xdr:col>
      <xdr:colOff>88900</xdr:colOff>
      <xdr:row>91</xdr:row>
      <xdr:rowOff>110341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1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73685</xdr:rowOff>
    </xdr:from>
    <xdr:to>
      <xdr:col>55</xdr:col>
      <xdr:colOff>0</xdr:colOff>
      <xdr:row>97</xdr:row>
      <xdr:rowOff>107724</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704335"/>
          <a:ext cx="838200" cy="34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27249</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657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48822</xdr:rowOff>
    </xdr:from>
    <xdr:to>
      <xdr:col>55</xdr:col>
      <xdr:colOff>50800</xdr:colOff>
      <xdr:row>97</xdr:row>
      <xdr:rowOff>150422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67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107724</xdr:rowOff>
    </xdr:from>
    <xdr:to>
      <xdr:col>50</xdr:col>
      <xdr:colOff>114300</xdr:colOff>
      <xdr:row>98</xdr:row>
      <xdr:rowOff>40670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738374"/>
          <a:ext cx="889000" cy="104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56285</xdr:rowOff>
    </xdr:from>
    <xdr:to>
      <xdr:col>50</xdr:col>
      <xdr:colOff>165100</xdr:colOff>
      <xdr:row>97</xdr:row>
      <xdr:rowOff>157885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686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2962</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462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40670</xdr:rowOff>
    </xdr:from>
    <xdr:to>
      <xdr:col>45</xdr:col>
      <xdr:colOff>177800</xdr:colOff>
      <xdr:row>98</xdr:row>
      <xdr:rowOff>62303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7861300" y="16842770"/>
          <a:ext cx="889000" cy="2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79666</xdr:rowOff>
    </xdr:from>
    <xdr:to>
      <xdr:col>46</xdr:col>
      <xdr:colOff>38100</xdr:colOff>
      <xdr:row>98</xdr:row>
      <xdr:rowOff>9816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10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26343</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485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43407</xdr:rowOff>
    </xdr:from>
    <xdr:to>
      <xdr:col>41</xdr:col>
      <xdr:colOff>50800</xdr:colOff>
      <xdr:row>98</xdr:row>
      <xdr:rowOff>62303</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845507"/>
          <a:ext cx="889000" cy="18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79944</xdr:rowOff>
    </xdr:from>
    <xdr:to>
      <xdr:col>41</xdr:col>
      <xdr:colOff>101600</xdr:colOff>
      <xdr:row>98</xdr:row>
      <xdr:rowOff>10094</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10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26621</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48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94166</xdr:rowOff>
    </xdr:from>
    <xdr:to>
      <xdr:col>36</xdr:col>
      <xdr:colOff>165100</xdr:colOff>
      <xdr:row>98</xdr:row>
      <xdr:rowOff>24316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2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40843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500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22885</xdr:rowOff>
    </xdr:from>
    <xdr:to>
      <xdr:col>55</xdr:col>
      <xdr:colOff>50800</xdr:colOff>
      <xdr:row>97</xdr:row>
      <xdr:rowOff>124485</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653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45762</xdr:rowOff>
    </xdr:from>
    <xdr:ext cx="599010"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504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56924</xdr:rowOff>
    </xdr:from>
    <xdr:to>
      <xdr:col>50</xdr:col>
      <xdr:colOff>165100</xdr:colOff>
      <xdr:row>97</xdr:row>
      <xdr:rowOff>158524</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68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149651</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780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161320</xdr:rowOff>
    </xdr:from>
    <xdr:to>
      <xdr:col>46</xdr:col>
      <xdr:colOff>38100</xdr:colOff>
      <xdr:row>98</xdr:row>
      <xdr:rowOff>91470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7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82597</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884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11503</xdr:rowOff>
    </xdr:from>
    <xdr:to>
      <xdr:col>41</xdr:col>
      <xdr:colOff>101600</xdr:colOff>
      <xdr:row>98</xdr:row>
      <xdr:rowOff>113103</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81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104230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906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164057</xdr:rowOff>
    </xdr:from>
    <xdr:to>
      <xdr:col>36</xdr:col>
      <xdr:colOff>165100</xdr:colOff>
      <xdr:row>98</xdr:row>
      <xdr:rowOff>94207</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79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85334</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887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108386</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423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55063</xdr:rowOff>
    </xdr:from>
    <xdr:ext cx="599010"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98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108386</xdr:rowOff>
    </xdr:from>
    <xdr:to>
      <xdr:col>86</xdr:col>
      <xdr:colOff>25400</xdr:colOff>
      <xdr:row>31</xdr:row>
      <xdr:rowOff>108386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4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51317</xdr:rowOff>
    </xdr:from>
    <xdr:ext cx="534377"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28440</xdr:rowOff>
    </xdr:from>
    <xdr:to>
      <xdr:col>85</xdr:col>
      <xdr:colOff>177800</xdr:colOff>
      <xdr:row>38</xdr:row>
      <xdr:rowOff>130040</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35654</xdr:rowOff>
    </xdr:from>
    <xdr:to>
      <xdr:col>81</xdr:col>
      <xdr:colOff>101600</xdr:colOff>
      <xdr:row>38</xdr:row>
      <xdr:rowOff>137254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550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153781</xdr:rowOff>
    </xdr:from>
    <xdr:ext cx="534377"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14111" y="632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50797</xdr:rowOff>
    </xdr:from>
    <xdr:to>
      <xdr:col>76</xdr:col>
      <xdr:colOff>165100</xdr:colOff>
      <xdr:row>38</xdr:row>
      <xdr:rowOff>152397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56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168924</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34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125340</xdr:rowOff>
    </xdr:from>
    <xdr:to>
      <xdr:col>71</xdr:col>
      <xdr:colOff>177800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640440"/>
          <a:ext cx="889000" cy="14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42782</xdr:rowOff>
    </xdr:from>
    <xdr:to>
      <xdr:col>72</xdr:col>
      <xdr:colOff>38100</xdr:colOff>
      <xdr:row>38</xdr:row>
      <xdr:rowOff>144382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160909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36111" y="6333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28728</xdr:rowOff>
    </xdr:from>
    <xdr:to>
      <xdr:col>67</xdr:col>
      <xdr:colOff>101600</xdr:colOff>
      <xdr:row>38</xdr:row>
      <xdr:rowOff>130328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146855</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47111" y="631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6867</xdr:rowOff>
    </xdr:from>
    <xdr:ext cx="249299"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9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74540</xdr:rowOff>
    </xdr:from>
    <xdr:to>
      <xdr:col>67</xdr:col>
      <xdr:colOff>101600</xdr:colOff>
      <xdr:row>39</xdr:row>
      <xdr:rowOff>4690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58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167267</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682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134447</xdr:rowOff>
    </xdr:from>
    <xdr:to>
      <xdr:col>85</xdr:col>
      <xdr:colOff>126364</xdr:colOff>
      <xdr:row>78</xdr:row>
      <xdr:rowOff>134136</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307397"/>
          <a:ext cx="1269" cy="1199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137963</xdr:rowOff>
    </xdr:from>
    <xdr:ext cx="469744"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51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134136</xdr:rowOff>
    </xdr:from>
    <xdr:to>
      <xdr:col>86</xdr:col>
      <xdr:colOff>25400</xdr:colOff>
      <xdr:row>78</xdr:row>
      <xdr:rowOff>134136</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50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81124</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08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134447</xdr:rowOff>
    </xdr:from>
    <xdr:to>
      <xdr:col>86</xdr:col>
      <xdr:colOff>25400</xdr:colOff>
      <xdr:row>71</xdr:row>
      <xdr:rowOff>134447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307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30873</xdr:rowOff>
    </xdr:from>
    <xdr:to>
      <xdr:col>85</xdr:col>
      <xdr:colOff>127000</xdr:colOff>
      <xdr:row>78</xdr:row>
      <xdr:rowOff>32814</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403973"/>
          <a:ext cx="838200" cy="1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70462</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00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47585</xdr:rowOff>
    </xdr:from>
    <xdr:to>
      <xdr:col>85</xdr:col>
      <xdr:colOff>177800</xdr:colOff>
      <xdr:row>77</xdr:row>
      <xdr:rowOff>149185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24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25854</xdr:rowOff>
    </xdr:from>
    <xdr:to>
      <xdr:col>81</xdr:col>
      <xdr:colOff>50800</xdr:colOff>
      <xdr:row>78</xdr:row>
      <xdr:rowOff>30873</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4592300" y="13398954"/>
          <a:ext cx="889000" cy="5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56294</xdr:rowOff>
    </xdr:from>
    <xdr:to>
      <xdr:col>81</xdr:col>
      <xdr:colOff>101600</xdr:colOff>
      <xdr:row>77</xdr:row>
      <xdr:rowOff>157894</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25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2971</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03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24033</xdr:rowOff>
    </xdr:from>
    <xdr:to>
      <xdr:col>76</xdr:col>
      <xdr:colOff>114300</xdr:colOff>
      <xdr:row>78</xdr:row>
      <xdr:rowOff>25854</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3703300" y="13397133"/>
          <a:ext cx="889000" cy="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61080</xdr:rowOff>
    </xdr:from>
    <xdr:to>
      <xdr:col>76</xdr:col>
      <xdr:colOff>165100</xdr:colOff>
      <xdr:row>77</xdr:row>
      <xdr:rowOff>162680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2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7757</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037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24033</xdr:rowOff>
    </xdr:from>
    <xdr:to>
      <xdr:col>71</xdr:col>
      <xdr:colOff>177800</xdr:colOff>
      <xdr:row>78</xdr:row>
      <xdr:rowOff>26152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397133"/>
          <a:ext cx="889000" cy="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68486</xdr:rowOff>
    </xdr:from>
    <xdr:to>
      <xdr:col>72</xdr:col>
      <xdr:colOff>38100</xdr:colOff>
      <xdr:row>77</xdr:row>
      <xdr:rowOff>170086</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27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15163</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04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94411</xdr:rowOff>
    </xdr:from>
    <xdr:to>
      <xdr:col>67</xdr:col>
      <xdr:colOff>101600</xdr:colOff>
      <xdr:row>78</xdr:row>
      <xdr:rowOff>24561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296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41088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071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153464</xdr:rowOff>
    </xdr:from>
    <xdr:to>
      <xdr:col>85</xdr:col>
      <xdr:colOff>177800</xdr:colOff>
      <xdr:row>78</xdr:row>
      <xdr:rowOff>83614</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35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68391</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3270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151523</xdr:rowOff>
    </xdr:from>
    <xdr:to>
      <xdr:col>81</xdr:col>
      <xdr:colOff>101600</xdr:colOff>
      <xdr:row>78</xdr:row>
      <xdr:rowOff>81673</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35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72800</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344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146504</xdr:rowOff>
    </xdr:from>
    <xdr:to>
      <xdr:col>76</xdr:col>
      <xdr:colOff>165100</xdr:colOff>
      <xdr:row>78</xdr:row>
      <xdr:rowOff>76654</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348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67781</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440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144683</xdr:rowOff>
    </xdr:from>
    <xdr:to>
      <xdr:col>72</xdr:col>
      <xdr:colOff>38100</xdr:colOff>
      <xdr:row>78</xdr:row>
      <xdr:rowOff>74833</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346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65960</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3439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146802</xdr:rowOff>
    </xdr:from>
    <xdr:to>
      <xdr:col>67</xdr:col>
      <xdr:colOff>101600</xdr:colOff>
      <xdr:row>78</xdr:row>
      <xdr:rowOff>76952</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34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68079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44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積立金グラフ枠">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23555</xdr:rowOff>
    </xdr:from>
    <xdr:to>
      <xdr:col>85</xdr:col>
      <xdr:colOff>126364</xdr:colOff>
      <xdr:row>99</xdr:row>
      <xdr:rowOff>97899</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flipV="1">
          <a:off x="16317595" y="15625505"/>
          <a:ext cx="1269" cy="1445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101726</xdr:rowOff>
    </xdr:from>
    <xdr:ext cx="378565" cy="259045"/>
    <xdr:sp macro="" textlink="">
      <xdr:nvSpPr>
        <xdr:cNvPr id="668" name="積立金最小値テキスト">
          <a:extLst>
            <a:ext uri="{FF2B5EF4-FFF2-40B4-BE49-F238E27FC236}">
              <a16:creationId xmlns:a16="http://schemas.microsoft.com/office/drawing/2014/main" id="{00000000-0008-0000-0600-00009C020000}"/>
            </a:ext>
          </a:extLst>
        </xdr:cNvPr>
        <xdr:cNvSpPr txBox="1"/>
      </xdr:nvSpPr>
      <xdr:spPr>
        <a:xfrm>
          <a:off x="16370300" y="17075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97899</xdr:rowOff>
    </xdr:from>
    <xdr:to>
      <xdr:col>86</xdr:col>
      <xdr:colOff>25400</xdr:colOff>
      <xdr:row>99</xdr:row>
      <xdr:rowOff>97899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7071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141682</xdr:rowOff>
    </xdr:from>
    <xdr:ext cx="599010" cy="259045"/>
    <xdr:sp macro="" textlink="">
      <xdr:nvSpPr>
        <xdr:cNvPr id="670" name="積立金最大値テキスト">
          <a:extLst>
            <a:ext uri="{FF2B5EF4-FFF2-40B4-BE49-F238E27FC236}">
              <a16:creationId xmlns:a16="http://schemas.microsoft.com/office/drawing/2014/main" id="{00000000-0008-0000-0600-00009E020000}"/>
            </a:ext>
          </a:extLst>
        </xdr:cNvPr>
        <xdr:cNvSpPr txBox="1"/>
      </xdr:nvSpPr>
      <xdr:spPr>
        <a:xfrm>
          <a:off x="16370300" y="1540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23555</xdr:rowOff>
    </xdr:from>
    <xdr:to>
      <xdr:col>86</xdr:col>
      <xdr:colOff>25400</xdr:colOff>
      <xdr:row>91</xdr:row>
      <xdr:rowOff>23555</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562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30099</xdr:rowOff>
    </xdr:from>
    <xdr:to>
      <xdr:col>85</xdr:col>
      <xdr:colOff>127000</xdr:colOff>
      <xdr:row>99</xdr:row>
      <xdr:rowOff>81688</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5481300" y="17003649"/>
          <a:ext cx="838200" cy="5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7582</xdr:rowOff>
    </xdr:from>
    <xdr:ext cx="534377" cy="259045"/>
    <xdr:sp macro="" textlink="">
      <xdr:nvSpPr>
        <xdr:cNvPr id="673" name="積立金平均値テキスト">
          <a:extLst>
            <a:ext uri="{FF2B5EF4-FFF2-40B4-BE49-F238E27FC236}">
              <a16:creationId xmlns:a16="http://schemas.microsoft.com/office/drawing/2014/main" id="{00000000-0008-0000-0600-0000A1020000}"/>
            </a:ext>
          </a:extLst>
        </xdr:cNvPr>
        <xdr:cNvSpPr txBox="1"/>
      </xdr:nvSpPr>
      <xdr:spPr>
        <a:xfrm>
          <a:off x="16370300" y="16638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156155</xdr:rowOff>
    </xdr:from>
    <xdr:to>
      <xdr:col>85</xdr:col>
      <xdr:colOff>177800</xdr:colOff>
      <xdr:row>98</xdr:row>
      <xdr:rowOff>86305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6268700" y="167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13601</xdr:rowOff>
    </xdr:from>
    <xdr:to>
      <xdr:col>81</xdr:col>
      <xdr:colOff>50800</xdr:colOff>
      <xdr:row>99</xdr:row>
      <xdr:rowOff>30099</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4592300" y="16987151"/>
          <a:ext cx="889000" cy="16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147295</xdr:rowOff>
    </xdr:from>
    <xdr:to>
      <xdr:col>81</xdr:col>
      <xdr:colOff>101600</xdr:colOff>
      <xdr:row>98</xdr:row>
      <xdr:rowOff>77445</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5430500" y="1677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93972</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5214111" y="16553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76104</xdr:rowOff>
    </xdr:from>
    <xdr:to>
      <xdr:col>76</xdr:col>
      <xdr:colOff>114300</xdr:colOff>
      <xdr:row>99</xdr:row>
      <xdr:rowOff>13601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3703300" y="16878204"/>
          <a:ext cx="889000" cy="108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148532</xdr:rowOff>
    </xdr:from>
    <xdr:to>
      <xdr:col>76</xdr:col>
      <xdr:colOff>165100</xdr:colOff>
      <xdr:row>98</xdr:row>
      <xdr:rowOff>78682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4541500" y="16779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95209</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4325111" y="16554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76104</xdr:rowOff>
    </xdr:from>
    <xdr:to>
      <xdr:col>71</xdr:col>
      <xdr:colOff>177800</xdr:colOff>
      <xdr:row>99</xdr:row>
      <xdr:rowOff>84463</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2814300" y="16878204"/>
          <a:ext cx="889000" cy="17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129973</xdr:rowOff>
    </xdr:from>
    <xdr:to>
      <xdr:col>72</xdr:col>
      <xdr:colOff>38100</xdr:colOff>
      <xdr:row>98</xdr:row>
      <xdr:rowOff>60123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6525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76650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436111" y="16535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50851</xdr:rowOff>
    </xdr:from>
    <xdr:to>
      <xdr:col>67</xdr:col>
      <xdr:colOff>101600</xdr:colOff>
      <xdr:row>98</xdr:row>
      <xdr:rowOff>152451</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2763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168978</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2547111" y="1662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99</xdr:row>
      <xdr:rowOff>30888</xdr:rowOff>
    </xdr:from>
    <xdr:to>
      <xdr:col>85</xdr:col>
      <xdr:colOff>177800</xdr:colOff>
      <xdr:row>99</xdr:row>
      <xdr:rowOff>132488</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6268700" y="17004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117265</xdr:rowOff>
    </xdr:from>
    <xdr:ext cx="469744" cy="259045"/>
    <xdr:sp macro="" textlink="">
      <xdr:nvSpPr>
        <xdr:cNvPr id="692" name="積立金該当値テキスト">
          <a:extLst>
            <a:ext uri="{FF2B5EF4-FFF2-40B4-BE49-F238E27FC236}">
              <a16:creationId xmlns:a16="http://schemas.microsoft.com/office/drawing/2014/main" id="{00000000-0008-0000-0600-0000B4020000}"/>
            </a:ext>
          </a:extLst>
        </xdr:cNvPr>
        <xdr:cNvSpPr txBox="1"/>
      </xdr:nvSpPr>
      <xdr:spPr>
        <a:xfrm>
          <a:off x="16370300" y="16919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150749</xdr:rowOff>
    </xdr:from>
    <xdr:to>
      <xdr:col>81</xdr:col>
      <xdr:colOff>101600</xdr:colOff>
      <xdr:row>99</xdr:row>
      <xdr:rowOff>80899</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5430500" y="16952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72026</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7045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134251</xdr:rowOff>
    </xdr:from>
    <xdr:to>
      <xdr:col>76</xdr:col>
      <xdr:colOff>165100</xdr:colOff>
      <xdr:row>99</xdr:row>
      <xdr:rowOff>64401</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4541500" y="1693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55528</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7029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25304</xdr:rowOff>
    </xdr:from>
    <xdr:to>
      <xdr:col>72</xdr:col>
      <xdr:colOff>38100</xdr:colOff>
      <xdr:row>98</xdr:row>
      <xdr:rowOff>126904</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3652500" y="1682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118031</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920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33663</xdr:rowOff>
    </xdr:from>
    <xdr:to>
      <xdr:col>67</xdr:col>
      <xdr:colOff>101600</xdr:colOff>
      <xdr:row>99</xdr:row>
      <xdr:rowOff>135263</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2763500" y="17007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126390</xdr:rowOff>
    </xdr:from>
    <xdr:ext cx="469744"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79428" y="17099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121488</xdr:rowOff>
    </xdr:from>
    <xdr:to>
      <xdr:col>116</xdr:col>
      <xdr:colOff>62864</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436438"/>
          <a:ext cx="1269" cy="1294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68165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21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121488</xdr:rowOff>
    </xdr:from>
    <xdr:to>
      <xdr:col>116</xdr:col>
      <xdr:colOff>152400</xdr:colOff>
      <xdr:row>31</xdr:row>
      <xdr:rowOff>121488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436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30276</xdr:rowOff>
    </xdr:from>
    <xdr:to>
      <xdr:col>116</xdr:col>
      <xdr:colOff>63500</xdr:colOff>
      <xdr:row>39</xdr:row>
      <xdr:rowOff>32868</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1323300" y="6716826"/>
          <a:ext cx="838200" cy="2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154373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326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131496</xdr:rowOff>
    </xdr:from>
    <xdr:to>
      <xdr:col>116</xdr:col>
      <xdr:colOff>114300</xdr:colOff>
      <xdr:row>38</xdr:row>
      <xdr:rowOff>61646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30276</xdr:rowOff>
    </xdr:from>
    <xdr:to>
      <xdr:col>111</xdr:col>
      <xdr:colOff>177800</xdr:colOff>
      <xdr:row>39</xdr:row>
      <xdr:rowOff>30962</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0434300" y="6716826"/>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37350</xdr:rowOff>
    </xdr:from>
    <xdr:to>
      <xdr:col>112</xdr:col>
      <xdr:colOff>38100</xdr:colOff>
      <xdr:row>38</xdr:row>
      <xdr:rowOff>138950</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155478</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27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30962</xdr:rowOff>
    </xdr:from>
    <xdr:to>
      <xdr:col>107</xdr:col>
      <xdr:colOff>50800</xdr:colOff>
      <xdr:row>39</xdr:row>
      <xdr:rowOff>31534</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19545300" y="6717512"/>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67335</xdr:rowOff>
    </xdr:from>
    <xdr:to>
      <xdr:col>107</xdr:col>
      <xdr:colOff>101600</xdr:colOff>
      <xdr:row>38</xdr:row>
      <xdr:rowOff>168935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14012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199428" y="635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31191</xdr:rowOff>
    </xdr:from>
    <xdr:to>
      <xdr:col>102</xdr:col>
      <xdr:colOff>114300</xdr:colOff>
      <xdr:row>39</xdr:row>
      <xdr:rowOff>31534</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656300" y="6717741"/>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81509</xdr:rowOff>
    </xdr:from>
    <xdr:to>
      <xdr:col>102</xdr:col>
      <xdr:colOff>165100</xdr:colOff>
      <xdr:row>39</xdr:row>
      <xdr:rowOff>11659</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28186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10428" y="6371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84975</xdr:rowOff>
    </xdr:from>
    <xdr:to>
      <xdr:col>98</xdr:col>
      <xdr:colOff>38100</xdr:colOff>
      <xdr:row>39</xdr:row>
      <xdr:rowOff>15125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31653</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21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153518</xdr:rowOff>
    </xdr:from>
    <xdr:to>
      <xdr:col>116</xdr:col>
      <xdr:colOff>114300</xdr:colOff>
      <xdr:row>39</xdr:row>
      <xdr:rowOff>83668</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668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68445</xdr:rowOff>
    </xdr:from>
    <xdr:ext cx="378565"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5835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150926</xdr:rowOff>
    </xdr:from>
    <xdr:to>
      <xdr:col>112</xdr:col>
      <xdr:colOff>38100</xdr:colOff>
      <xdr:row>39</xdr:row>
      <xdr:rowOff>81076</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66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72203</xdr:rowOff>
    </xdr:from>
    <xdr:ext cx="378565"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34017" y="6758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151612</xdr:rowOff>
    </xdr:from>
    <xdr:to>
      <xdr:col>107</xdr:col>
      <xdr:colOff>101600</xdr:colOff>
      <xdr:row>39</xdr:row>
      <xdr:rowOff>81762</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666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72889</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5017" y="67594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152184</xdr:rowOff>
    </xdr:from>
    <xdr:to>
      <xdr:col>102</xdr:col>
      <xdr:colOff>165100</xdr:colOff>
      <xdr:row>39</xdr:row>
      <xdr:rowOff>82334</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66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73461</xdr:rowOff>
    </xdr:from>
    <xdr:ext cx="378565"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6017" y="67600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151841</xdr:rowOff>
    </xdr:from>
    <xdr:to>
      <xdr:col>98</xdr:col>
      <xdr:colOff>38100</xdr:colOff>
      <xdr:row>39</xdr:row>
      <xdr:rowOff>81991</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66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73118</xdr:rowOff>
    </xdr:from>
    <xdr:ext cx="378565"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7017" y="67596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70869</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43369"/>
          <a:ext cx="1269" cy="144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17546</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18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70869</xdr:rowOff>
    </xdr:from>
    <xdr:to>
      <xdr:col>116</xdr:col>
      <xdr:colOff>152400</xdr:colOff>
      <xdr:row>50</xdr:row>
      <xdr:rowOff>70869</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4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26532</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7991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3655</xdr:rowOff>
    </xdr:from>
    <xdr:to>
      <xdr:col>116</xdr:col>
      <xdr:colOff>114300</xdr:colOff>
      <xdr:row>58</xdr:row>
      <xdr:rowOff>105255</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63526</xdr:rowOff>
    </xdr:from>
    <xdr:to>
      <xdr:col>112</xdr:col>
      <xdr:colOff>38100</xdr:colOff>
      <xdr:row>57</xdr:row>
      <xdr:rowOff>165126</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10203</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1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170030</xdr:rowOff>
    </xdr:from>
    <xdr:to>
      <xdr:col>107</xdr:col>
      <xdr:colOff>101600</xdr:colOff>
      <xdr:row>57</xdr:row>
      <xdr:rowOff>100180</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77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116707</xdr:rowOff>
    </xdr:from>
    <xdr:ext cx="534377"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67111" y="954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152291</xdr:rowOff>
    </xdr:from>
    <xdr:to>
      <xdr:col>102</xdr:col>
      <xdr:colOff>165100</xdr:colOff>
      <xdr:row>58</xdr:row>
      <xdr:rowOff>82441</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92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98968</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70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8570</xdr:rowOff>
    </xdr:from>
    <xdr:to>
      <xdr:col>98</xdr:col>
      <xdr:colOff>38100</xdr:colOff>
      <xdr:row>58</xdr:row>
      <xdr:rowOff>110170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95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126697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9727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98977</xdr:rowOff>
    </xdr:from>
    <xdr:to>
      <xdr:col>116</xdr:col>
      <xdr:colOff>62864</xdr:colOff>
      <xdr:row>78</xdr:row>
      <xdr:rowOff>159489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100477"/>
          <a:ext cx="1269" cy="1432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163316</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3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159489</xdr:rowOff>
    </xdr:from>
    <xdr:to>
      <xdr:col>116</xdr:col>
      <xdr:colOff>152400</xdr:colOff>
      <xdr:row>78</xdr:row>
      <xdr:rowOff>159489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3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45654</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87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98977</xdr:rowOff>
    </xdr:from>
    <xdr:to>
      <xdr:col>116</xdr:col>
      <xdr:colOff>152400</xdr:colOff>
      <xdr:row>70</xdr:row>
      <xdr:rowOff>98977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10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81342</xdr:rowOff>
    </xdr:from>
    <xdr:to>
      <xdr:col>116</xdr:col>
      <xdr:colOff>63500</xdr:colOff>
      <xdr:row>77</xdr:row>
      <xdr:rowOff>84607</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1323300" y="13282992"/>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61011</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748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38134</xdr:rowOff>
    </xdr:from>
    <xdr:to>
      <xdr:col>116</xdr:col>
      <xdr:colOff>114300</xdr:colOff>
      <xdr:row>75</xdr:row>
      <xdr:rowOff>139734</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89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84607</xdr:rowOff>
    </xdr:from>
    <xdr:to>
      <xdr:col>111</xdr:col>
      <xdr:colOff>177800</xdr:colOff>
      <xdr:row>77</xdr:row>
      <xdr:rowOff>91401</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3286257"/>
          <a:ext cx="889000" cy="6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23537</xdr:rowOff>
    </xdr:from>
    <xdr:to>
      <xdr:col>112</xdr:col>
      <xdr:colOff>38100</xdr:colOff>
      <xdr:row>74</xdr:row>
      <xdr:rowOff>125137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710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141664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48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91401</xdr:rowOff>
    </xdr:from>
    <xdr:to>
      <xdr:col>107</xdr:col>
      <xdr:colOff>50800</xdr:colOff>
      <xdr:row>77</xdr:row>
      <xdr:rowOff>135896</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9545300" y="13293051"/>
          <a:ext cx="889000" cy="44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24500</xdr:rowOff>
    </xdr:from>
    <xdr:to>
      <xdr:col>107</xdr:col>
      <xdr:colOff>101600</xdr:colOff>
      <xdr:row>74</xdr:row>
      <xdr:rowOff>126100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1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142627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48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135896</xdr:rowOff>
    </xdr:from>
    <xdr:to>
      <xdr:col>102</xdr:col>
      <xdr:colOff>114300</xdr:colOff>
      <xdr:row>77</xdr:row>
      <xdr:rowOff>148941</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3337546"/>
          <a:ext cx="889000" cy="13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49695</xdr:rowOff>
    </xdr:from>
    <xdr:to>
      <xdr:col>102</xdr:col>
      <xdr:colOff>165100</xdr:colOff>
      <xdr:row>74</xdr:row>
      <xdr:rowOff>151295</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7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167822</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51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497</xdr:rowOff>
    </xdr:from>
    <xdr:to>
      <xdr:col>98</xdr:col>
      <xdr:colOff>38100</xdr:colOff>
      <xdr:row>74</xdr:row>
      <xdr:rowOff>102097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687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118624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463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30542</xdr:rowOff>
    </xdr:from>
    <xdr:to>
      <xdr:col>116</xdr:col>
      <xdr:colOff>114300</xdr:colOff>
      <xdr:row>77</xdr:row>
      <xdr:rowOff>132142</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323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8969</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3210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33807</xdr:rowOff>
    </xdr:from>
    <xdr:to>
      <xdr:col>112</xdr:col>
      <xdr:colOff>38100</xdr:colOff>
      <xdr:row>77</xdr:row>
      <xdr:rowOff>135407</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3235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126534</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3328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40601</xdr:rowOff>
    </xdr:from>
    <xdr:to>
      <xdr:col>107</xdr:col>
      <xdr:colOff>101600</xdr:colOff>
      <xdr:row>77</xdr:row>
      <xdr:rowOff>142201</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3242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133328</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3334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85096</xdr:rowOff>
    </xdr:from>
    <xdr:to>
      <xdr:col>102</xdr:col>
      <xdr:colOff>165100</xdr:colOff>
      <xdr:row>78</xdr:row>
      <xdr:rowOff>15246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328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6373</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3379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98141</xdr:rowOff>
    </xdr:from>
    <xdr:to>
      <xdr:col>98</xdr:col>
      <xdr:colOff>38100</xdr:colOff>
      <xdr:row>78</xdr:row>
      <xdr:rowOff>28291</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329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19418</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3392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歳出総額の住民一人当たりは</a:t>
          </a:r>
          <a:r>
            <a:rPr kumimoji="1" lang="en-US" altLang="ja-JP" sz="1100">
              <a:solidFill>
                <a:sysClr val="windowText" lastClr="000000"/>
              </a:solidFill>
              <a:effectLst/>
              <a:latin typeface="+mn-lt"/>
              <a:ea typeface="+mn-ea"/>
              <a:cs typeface="+mn-cs"/>
            </a:rPr>
            <a:t>789,711</a:t>
          </a:r>
          <a:r>
            <a:rPr kumimoji="1" lang="ja-JP" altLang="ja-JP" sz="1100">
              <a:solidFill>
                <a:sysClr val="windowText" lastClr="000000"/>
              </a:solidFill>
              <a:effectLst/>
              <a:latin typeface="+mn-lt"/>
              <a:ea typeface="+mn-ea"/>
              <a:cs typeface="+mn-cs"/>
            </a:rPr>
            <a:t>円となっており、前年度から</a:t>
          </a:r>
          <a:r>
            <a:rPr kumimoji="1" lang="en-US" altLang="ja-JP" sz="1100">
              <a:solidFill>
                <a:sysClr val="windowText" lastClr="000000"/>
              </a:solidFill>
              <a:effectLst/>
              <a:latin typeface="+mn-lt"/>
              <a:ea typeface="+mn-ea"/>
              <a:cs typeface="+mn-cs"/>
            </a:rPr>
            <a:t>53,106</a:t>
          </a:r>
          <a:r>
            <a:rPr kumimoji="1" lang="ja-JP" altLang="ja-JP" sz="1100">
              <a:solidFill>
                <a:sysClr val="windowText" lastClr="000000"/>
              </a:solidFill>
              <a:effectLst/>
              <a:latin typeface="+mn-lt"/>
              <a:ea typeface="+mn-ea"/>
              <a:cs typeface="+mn-cs"/>
            </a:rPr>
            <a:t>円増加した。前年度から住民一人当たりコストが上昇した項目は、人件費、</a:t>
          </a:r>
          <a:r>
            <a:rPr kumimoji="1" lang="ja-JP" altLang="en-US" sz="1100">
              <a:solidFill>
                <a:sysClr val="windowText" lastClr="000000"/>
              </a:solidFill>
              <a:effectLst/>
              <a:latin typeface="+mn-lt"/>
              <a:ea typeface="+mn-ea"/>
              <a:cs typeface="+mn-cs"/>
            </a:rPr>
            <a:t>物件費、維持補修費、</a:t>
          </a:r>
          <a:r>
            <a:rPr kumimoji="1" lang="ja-JP" altLang="ja-JP" sz="1100">
              <a:solidFill>
                <a:sysClr val="windowText" lastClr="000000"/>
              </a:solidFill>
              <a:effectLst/>
              <a:latin typeface="+mn-lt"/>
              <a:ea typeface="+mn-ea"/>
              <a:cs typeface="+mn-cs"/>
            </a:rPr>
            <a:t>扶助費、普通建設事業費</a:t>
          </a:r>
          <a:r>
            <a:rPr kumimoji="1" lang="ja-JP" altLang="en-US" sz="1100">
              <a:solidFill>
                <a:sysClr val="windowText" lastClr="000000"/>
              </a:solidFill>
              <a:effectLst/>
              <a:latin typeface="+mn-lt"/>
              <a:ea typeface="+mn-ea"/>
              <a:cs typeface="+mn-cs"/>
            </a:rPr>
            <a:t>、繰出金</a:t>
          </a:r>
          <a:r>
            <a:rPr kumimoji="1" lang="ja-JP" altLang="ja-JP" sz="1100">
              <a:solidFill>
                <a:sysClr val="windowText" lastClr="000000"/>
              </a:solidFill>
              <a:effectLst/>
              <a:latin typeface="+mn-lt"/>
              <a:ea typeface="+mn-ea"/>
              <a:cs typeface="+mn-cs"/>
            </a:rPr>
            <a:t>である。人件費については、人事院勧告に基づく職員給与改定等に伴い、決算額が前年度から</a:t>
          </a:r>
          <a:r>
            <a:rPr kumimoji="1" lang="en-US" altLang="ja-JP" sz="1100">
              <a:solidFill>
                <a:sysClr val="windowText" lastClr="000000"/>
              </a:solidFill>
              <a:effectLst/>
              <a:latin typeface="+mn-lt"/>
              <a:ea typeface="+mn-ea"/>
              <a:cs typeface="+mn-cs"/>
            </a:rPr>
            <a:t>56</a:t>
          </a:r>
          <a:r>
            <a:rPr kumimoji="1" lang="ja-JP" altLang="ja-JP" sz="1100">
              <a:solidFill>
                <a:sysClr val="windowText" lastClr="000000"/>
              </a:solidFill>
              <a:effectLst/>
              <a:latin typeface="+mn-lt"/>
              <a:ea typeface="+mn-ea"/>
              <a:cs typeface="+mn-cs"/>
            </a:rPr>
            <a:t>百万円増加した。</a:t>
          </a:r>
          <a:r>
            <a:rPr kumimoji="1" lang="ja-JP" altLang="en-US" sz="1100">
              <a:solidFill>
                <a:sysClr val="windowText" lastClr="000000"/>
              </a:solidFill>
              <a:effectLst/>
              <a:latin typeface="+mn-lt"/>
              <a:ea typeface="+mn-ea"/>
              <a:cs typeface="+mn-cs"/>
            </a:rPr>
            <a:t>物件費については、公用車購入やごみ収集運搬事業の増加等に伴い、</a:t>
          </a:r>
          <a:r>
            <a:rPr kumimoji="1" lang="ja-JP" altLang="ja-JP" sz="1100">
              <a:solidFill>
                <a:schemeClr val="dk1"/>
              </a:solidFill>
              <a:effectLst/>
              <a:latin typeface="+mn-lt"/>
              <a:ea typeface="+mn-ea"/>
              <a:cs typeface="+mn-cs"/>
            </a:rPr>
            <a:t>決算額が前年度から</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百万円増加した。</a:t>
          </a:r>
          <a:r>
            <a:rPr kumimoji="1" lang="ja-JP" altLang="en-US" sz="1100">
              <a:solidFill>
                <a:schemeClr val="dk1"/>
              </a:solidFill>
              <a:effectLst/>
              <a:latin typeface="+mn-lt"/>
              <a:ea typeface="+mn-ea"/>
              <a:cs typeface="+mn-cs"/>
            </a:rPr>
            <a:t>維持修繕費については、踊り子温泉会館設備修繕の増加等に伴い、</a:t>
          </a:r>
          <a:r>
            <a:rPr kumimoji="1" lang="ja-JP" altLang="ja-JP" sz="1100">
              <a:solidFill>
                <a:schemeClr val="dk1"/>
              </a:solidFill>
              <a:effectLst/>
              <a:latin typeface="+mn-lt"/>
              <a:ea typeface="+mn-ea"/>
              <a:cs typeface="+mn-cs"/>
            </a:rPr>
            <a:t>決算額が前年度から</a:t>
          </a:r>
          <a:r>
            <a:rPr kumimoji="1" lang="en-US" altLang="ja-JP" sz="1100">
              <a:solidFill>
                <a:schemeClr val="dk1"/>
              </a:solidFill>
              <a:effectLst/>
              <a:latin typeface="+mn-lt"/>
              <a:ea typeface="+mn-ea"/>
              <a:cs typeface="+mn-cs"/>
            </a:rPr>
            <a:t>47</a:t>
          </a:r>
          <a:r>
            <a:rPr kumimoji="1" lang="ja-JP" altLang="ja-JP" sz="1100">
              <a:solidFill>
                <a:schemeClr val="dk1"/>
              </a:solidFill>
              <a:effectLst/>
              <a:latin typeface="+mn-lt"/>
              <a:ea typeface="+mn-ea"/>
              <a:cs typeface="+mn-cs"/>
            </a:rPr>
            <a:t>百万円増加した。</a:t>
          </a:r>
          <a:r>
            <a:rPr kumimoji="1" lang="ja-JP" altLang="ja-JP" sz="1100">
              <a:solidFill>
                <a:sysClr val="windowText" lastClr="000000"/>
              </a:solidFill>
              <a:effectLst/>
              <a:latin typeface="+mn-lt"/>
              <a:ea typeface="+mn-ea"/>
              <a:cs typeface="+mn-cs"/>
            </a:rPr>
            <a:t>扶助費については、</a:t>
          </a:r>
          <a:r>
            <a:rPr kumimoji="1" lang="ja-JP" altLang="en-US" sz="1100">
              <a:solidFill>
                <a:sysClr val="windowText" lastClr="000000"/>
              </a:solidFill>
              <a:effectLst/>
              <a:latin typeface="+mn-lt"/>
              <a:ea typeface="+mn-ea"/>
              <a:cs typeface="+mn-cs"/>
            </a:rPr>
            <a:t>障害者介護給付費及び障害児給付費等</a:t>
          </a:r>
          <a:r>
            <a:rPr kumimoji="1" lang="ja-JP" altLang="ja-JP" sz="1100">
              <a:solidFill>
                <a:sysClr val="windowText" lastClr="000000"/>
              </a:solidFill>
              <a:effectLst/>
              <a:latin typeface="+mn-lt"/>
              <a:ea typeface="+mn-ea"/>
              <a:cs typeface="+mn-cs"/>
            </a:rPr>
            <a:t>の増加等に伴い、決算額が前年度から</a:t>
          </a: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百万円増加した。普通建設事業費については、</a:t>
          </a:r>
          <a:r>
            <a:rPr kumimoji="1" lang="ja-JP" altLang="en-US" sz="1100">
              <a:solidFill>
                <a:sysClr val="windowText" lastClr="000000"/>
              </a:solidFill>
              <a:effectLst/>
              <a:latin typeface="+mn-lt"/>
              <a:ea typeface="+mn-ea"/>
              <a:cs typeface="+mn-cs"/>
            </a:rPr>
            <a:t>保健福祉防災センター長寿命化工事や七滝駐車場公衆トイレ整備工事等</a:t>
          </a:r>
          <a:r>
            <a:rPr kumimoji="1" lang="ja-JP" altLang="ja-JP" sz="1100">
              <a:solidFill>
                <a:sysClr val="windowText" lastClr="000000"/>
              </a:solidFill>
              <a:effectLst/>
              <a:latin typeface="+mn-lt"/>
              <a:ea typeface="+mn-ea"/>
              <a:cs typeface="+mn-cs"/>
            </a:rPr>
            <a:t>に伴い、決算額が前年度から</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百万円増加した。</a:t>
          </a:r>
          <a:r>
            <a:rPr kumimoji="1" lang="ja-JP" altLang="ja-JP" sz="1100">
              <a:solidFill>
                <a:schemeClr val="dk1"/>
              </a:solidFill>
              <a:effectLst/>
              <a:latin typeface="+mn-lt"/>
              <a:ea typeface="+mn-ea"/>
              <a:cs typeface="+mn-cs"/>
            </a:rPr>
            <a:t>繰出金については、国民健康保険特別会計繰出金の減はあったものの、ほぼ前年度並みとなった。</a:t>
          </a:r>
          <a:endParaRPr lang="ja-JP" altLang="ja-JP">
            <a:effectLst/>
          </a:endParaRPr>
        </a:p>
        <a:p>
          <a:r>
            <a:rPr kumimoji="1" lang="ja-JP" altLang="ja-JP" sz="1100">
              <a:solidFill>
                <a:sysClr val="windowText" lastClr="000000"/>
              </a:solidFill>
              <a:effectLst/>
              <a:latin typeface="+mn-lt"/>
              <a:ea typeface="+mn-ea"/>
              <a:cs typeface="+mn-cs"/>
            </a:rPr>
            <a:t>一方で、住民一人当たりコストが低下した項目は、</a:t>
          </a:r>
          <a:r>
            <a:rPr kumimoji="1" lang="ja-JP" altLang="en-US" sz="1100">
              <a:solidFill>
                <a:sysClr val="windowText" lastClr="000000"/>
              </a:solidFill>
              <a:effectLst/>
              <a:latin typeface="+mn-lt"/>
              <a:ea typeface="+mn-ea"/>
              <a:cs typeface="+mn-cs"/>
            </a:rPr>
            <a:t>補助</a:t>
          </a:r>
          <a:r>
            <a:rPr kumimoji="1" lang="ja-JP" altLang="ja-JP" sz="1100">
              <a:solidFill>
                <a:sysClr val="windowText" lastClr="000000"/>
              </a:solidFill>
              <a:effectLst/>
              <a:latin typeface="+mn-lt"/>
              <a:ea typeface="+mn-ea"/>
              <a:cs typeface="+mn-cs"/>
            </a:rPr>
            <a:t>費</a:t>
          </a:r>
          <a:r>
            <a:rPr kumimoji="1" lang="ja-JP" altLang="en-US" sz="1100">
              <a:solidFill>
                <a:sysClr val="windowText" lastClr="000000"/>
              </a:solidFill>
              <a:effectLst/>
              <a:latin typeface="+mn-lt"/>
              <a:ea typeface="+mn-ea"/>
              <a:cs typeface="+mn-cs"/>
            </a:rPr>
            <a:t>等</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公債費</a:t>
          </a:r>
          <a:r>
            <a:rPr kumimoji="1" lang="ja-JP" altLang="ja-JP" sz="1100">
              <a:solidFill>
                <a:sysClr val="windowText" lastClr="000000"/>
              </a:solidFill>
              <a:effectLst/>
              <a:latin typeface="+mn-lt"/>
              <a:ea typeface="+mn-ea"/>
              <a:cs typeface="+mn-cs"/>
            </a:rPr>
            <a:t>、積立金</a:t>
          </a:r>
          <a:r>
            <a:rPr kumimoji="1" lang="ja-JP" altLang="en-US" sz="1100">
              <a:solidFill>
                <a:sysClr val="windowText" lastClr="000000"/>
              </a:solidFill>
              <a:effectLst/>
              <a:latin typeface="+mn-lt"/>
              <a:ea typeface="+mn-ea"/>
              <a:cs typeface="+mn-cs"/>
            </a:rPr>
            <a:t>、投資及び出資金</a:t>
          </a:r>
          <a:r>
            <a:rPr kumimoji="1" lang="ja-JP" altLang="ja-JP" sz="1100">
              <a:solidFill>
                <a:sysClr val="windowText" lastClr="000000"/>
              </a:solidFill>
              <a:effectLst/>
              <a:latin typeface="+mn-lt"/>
              <a:ea typeface="+mn-ea"/>
              <a:cs typeface="+mn-cs"/>
            </a:rPr>
            <a:t>である。</a:t>
          </a:r>
          <a:r>
            <a:rPr kumimoji="1" lang="ja-JP" altLang="en-US" sz="1100">
              <a:solidFill>
                <a:sysClr val="windowText" lastClr="000000"/>
              </a:solidFill>
              <a:effectLst/>
              <a:latin typeface="+mn-lt"/>
              <a:ea typeface="+mn-ea"/>
              <a:cs typeface="+mn-cs"/>
            </a:rPr>
            <a:t>補助費等</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下田地区消防組合負担金が</a:t>
          </a:r>
          <a:r>
            <a:rPr kumimoji="1" lang="ja-JP" altLang="ja-JP" sz="1100">
              <a:solidFill>
                <a:sysClr val="windowText" lastClr="000000"/>
              </a:solidFill>
              <a:effectLst/>
              <a:latin typeface="+mn-lt"/>
              <a:ea typeface="+mn-ea"/>
              <a:cs typeface="+mn-cs"/>
            </a:rPr>
            <a:t>増加したものの、東河環境センター負担金の減少に伴い、決算額は前年度から</a:t>
          </a:r>
          <a:r>
            <a:rPr kumimoji="1" lang="en-US" altLang="ja-JP" sz="1100">
              <a:solidFill>
                <a:sysClr val="windowText" lastClr="000000"/>
              </a:solidFill>
              <a:effectLst/>
              <a:latin typeface="+mn-lt"/>
              <a:ea typeface="+mn-ea"/>
              <a:cs typeface="+mn-cs"/>
            </a:rPr>
            <a:t>57</a:t>
          </a:r>
          <a:r>
            <a:rPr kumimoji="1" lang="ja-JP" altLang="ja-JP" sz="1100">
              <a:solidFill>
                <a:sysClr val="windowText" lastClr="000000"/>
              </a:solidFill>
              <a:effectLst/>
              <a:latin typeface="+mn-lt"/>
              <a:ea typeface="+mn-ea"/>
              <a:cs typeface="+mn-cs"/>
            </a:rPr>
            <a:t>百万円減少した。公債費については、</a:t>
          </a:r>
          <a:r>
            <a:rPr kumimoji="1" lang="en-US" altLang="ja-JP" sz="1100">
              <a:solidFill>
                <a:sysClr val="windowText" lastClr="000000"/>
              </a:solidFill>
              <a:effectLst/>
              <a:latin typeface="+mn-lt"/>
              <a:ea typeface="+mn-ea"/>
              <a:cs typeface="+mn-cs"/>
            </a:rPr>
            <a:t>R</a:t>
          </a:r>
          <a:r>
            <a:rPr kumimoji="1" lang="ja-JP" altLang="ja-JP" sz="1100">
              <a:solidFill>
                <a:sysClr val="windowText" lastClr="000000"/>
              </a:solidFill>
              <a:effectLst/>
              <a:latin typeface="+mn-lt"/>
              <a:ea typeface="+mn-ea"/>
              <a:cs typeface="+mn-cs"/>
            </a:rPr>
            <a:t>５過疎対策事業債等の償還が始まったものの、</a:t>
          </a:r>
          <a:r>
            <a:rPr kumimoji="1" lang="en-US" altLang="ja-JP" sz="1100">
              <a:solidFill>
                <a:sysClr val="windowText" lastClr="000000"/>
              </a:solidFill>
              <a:effectLst/>
              <a:latin typeface="+mn-lt"/>
              <a:ea typeface="+mn-ea"/>
              <a:cs typeface="+mn-cs"/>
            </a:rPr>
            <a:t>H15</a:t>
          </a:r>
          <a:r>
            <a:rPr kumimoji="1" lang="ja-JP" altLang="en-US" sz="1100">
              <a:solidFill>
                <a:sysClr val="windowText" lastClr="000000"/>
              </a:solidFill>
              <a:effectLst/>
              <a:latin typeface="+mn-lt"/>
              <a:ea typeface="+mn-ea"/>
              <a:cs typeface="+mn-cs"/>
            </a:rPr>
            <a:t>減災補填債</a:t>
          </a:r>
          <a:r>
            <a:rPr kumimoji="1" lang="ja-JP" altLang="ja-JP" sz="1100">
              <a:solidFill>
                <a:sysClr val="windowText" lastClr="000000"/>
              </a:solidFill>
              <a:effectLst/>
              <a:latin typeface="+mn-lt"/>
              <a:ea typeface="+mn-ea"/>
              <a:cs typeface="+mn-cs"/>
            </a:rPr>
            <a:t>等の償還終了したことから、決算額は前年度から</a:t>
          </a:r>
          <a:r>
            <a:rPr kumimoji="1" lang="en-US" altLang="ja-JP" sz="1100">
              <a:solidFill>
                <a:sysClr val="windowText" lastClr="000000"/>
              </a:solidFill>
              <a:effectLst/>
              <a:latin typeface="+mn-lt"/>
              <a:ea typeface="+mn-ea"/>
              <a:cs typeface="+mn-cs"/>
            </a:rPr>
            <a:t>13</a:t>
          </a:r>
          <a:r>
            <a:rPr kumimoji="1" lang="ja-JP" altLang="ja-JP" sz="1100">
              <a:solidFill>
                <a:sysClr val="windowText" lastClr="000000"/>
              </a:solidFill>
              <a:effectLst/>
              <a:latin typeface="+mn-lt"/>
              <a:ea typeface="+mn-ea"/>
              <a:cs typeface="+mn-cs"/>
            </a:rPr>
            <a:t>百万円減少した。</a:t>
          </a:r>
          <a:endParaRPr lang="ja-JP" altLang="ja-JP" sz="12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静岡県河津町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6,398
6,298
100.69
5,290,078
5,052,572
200,882
2,861,879
3,391,013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114808</xdr:rowOff>
    </xdr:from>
    <xdr:to>
      <xdr:col>24</xdr:col>
      <xdr:colOff>62865</xdr:colOff>
      <xdr:row>39</xdr:row>
      <xdr:rowOff>102489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9758"/>
          <a:ext cx="1270" cy="1359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106316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102489</xdr:rowOff>
    </xdr:from>
    <xdr:to>
      <xdr:col>24</xdr:col>
      <xdr:colOff>152400</xdr:colOff>
      <xdr:row>39</xdr:row>
      <xdr:rowOff>102489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89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61485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114808</xdr:rowOff>
    </xdr:from>
    <xdr:to>
      <xdr:col>24</xdr:col>
      <xdr:colOff>152400</xdr:colOff>
      <xdr:row>31</xdr:row>
      <xdr:rowOff>114808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85344</xdr:rowOff>
    </xdr:from>
    <xdr:to>
      <xdr:col>24</xdr:col>
      <xdr:colOff>63500</xdr:colOff>
      <xdr:row>37</xdr:row>
      <xdr:rowOff>76073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57544"/>
          <a:ext cx="838200" cy="16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41927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26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19050</xdr:rowOff>
    </xdr:from>
    <xdr:to>
      <xdr:col>24</xdr:col>
      <xdr:colOff>114300</xdr:colOff>
      <xdr:row>36</xdr:row>
      <xdr:rowOff>120650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76073</xdr:rowOff>
    </xdr:from>
    <xdr:to>
      <xdr:col>19</xdr:col>
      <xdr:colOff>177800</xdr:colOff>
      <xdr:row>37</xdr:row>
      <xdr:rowOff>104394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19723"/>
          <a:ext cx="889000" cy="28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57912</xdr:rowOff>
    </xdr:from>
    <xdr:to>
      <xdr:col>20</xdr:col>
      <xdr:colOff>38100</xdr:colOff>
      <xdr:row>36</xdr:row>
      <xdr:rowOff>159512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4589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05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104394</xdr:rowOff>
    </xdr:from>
    <xdr:to>
      <xdr:col>15</xdr:col>
      <xdr:colOff>50800</xdr:colOff>
      <xdr:row>37</xdr:row>
      <xdr:rowOff>112522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448044"/>
          <a:ext cx="889000" cy="8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84074</xdr:rowOff>
    </xdr:from>
    <xdr:to>
      <xdr:col>15</xdr:col>
      <xdr:colOff>101600</xdr:colOff>
      <xdr:row>37</xdr:row>
      <xdr:rowOff>14224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5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30751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031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67310</xdr:rowOff>
    </xdr:from>
    <xdr:to>
      <xdr:col>10</xdr:col>
      <xdr:colOff>114300</xdr:colOff>
      <xdr:row>37</xdr:row>
      <xdr:rowOff>112522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39510"/>
          <a:ext cx="889000" cy="216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79756</xdr:rowOff>
    </xdr:from>
    <xdr:to>
      <xdr:col>10</xdr:col>
      <xdr:colOff>165100</xdr:colOff>
      <xdr:row>37</xdr:row>
      <xdr:rowOff>9906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26433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027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87630</xdr:rowOff>
    </xdr:from>
    <xdr:to>
      <xdr:col>6</xdr:col>
      <xdr:colOff>38100</xdr:colOff>
      <xdr:row>37</xdr:row>
      <xdr:rowOff>17780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8907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352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34544</xdr:rowOff>
    </xdr:from>
    <xdr:to>
      <xdr:col>24</xdr:col>
      <xdr:colOff>114300</xdr:colOff>
      <xdr:row>36</xdr:row>
      <xdr:rowOff>136144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0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12971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85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25273</xdr:rowOff>
    </xdr:from>
    <xdr:to>
      <xdr:col>20</xdr:col>
      <xdr:colOff>38100</xdr:colOff>
      <xdr:row>37</xdr:row>
      <xdr:rowOff>126873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6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118000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61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53594</xdr:rowOff>
    </xdr:from>
    <xdr:to>
      <xdr:col>15</xdr:col>
      <xdr:colOff>101600</xdr:colOff>
      <xdr:row>37</xdr:row>
      <xdr:rowOff>155194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9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146321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89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61722</xdr:rowOff>
    </xdr:from>
    <xdr:to>
      <xdr:col>10</xdr:col>
      <xdr:colOff>165100</xdr:colOff>
      <xdr:row>37</xdr:row>
      <xdr:rowOff>163322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0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154449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98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16510</xdr:rowOff>
    </xdr:from>
    <xdr:to>
      <xdr:col>6</xdr:col>
      <xdr:colOff>38100</xdr:colOff>
      <xdr:row>36</xdr:row>
      <xdr:rowOff>118110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8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134637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963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55945</xdr:rowOff>
    </xdr:from>
    <xdr:to>
      <xdr:col>24</xdr:col>
      <xdr:colOff>62865</xdr:colOff>
      <xdr:row>58</xdr:row>
      <xdr:rowOff>105911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28445"/>
          <a:ext cx="1270" cy="1421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109738</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105911</xdr:rowOff>
    </xdr:from>
    <xdr:to>
      <xdr:col>24</xdr:col>
      <xdr:colOff>152400</xdr:colOff>
      <xdr:row>58</xdr:row>
      <xdr:rowOff>105911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2622</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036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1,205,949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55945</xdr:rowOff>
    </xdr:from>
    <xdr:to>
      <xdr:col>24</xdr:col>
      <xdr:colOff>152400</xdr:colOff>
      <xdr:row>50</xdr:row>
      <xdr:rowOff>55945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2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148499</xdr:rowOff>
    </xdr:from>
    <xdr:to>
      <xdr:col>24</xdr:col>
      <xdr:colOff>63500</xdr:colOff>
      <xdr:row>58</xdr:row>
      <xdr:rowOff>20649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21149"/>
          <a:ext cx="838200" cy="43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66147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67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43270</xdr:rowOff>
    </xdr:from>
    <xdr:to>
      <xdr:col>24</xdr:col>
      <xdr:colOff>114300</xdr:colOff>
      <xdr:row>57</xdr:row>
      <xdr:rowOff>144870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19863</xdr:rowOff>
    </xdr:from>
    <xdr:to>
      <xdr:col>19</xdr:col>
      <xdr:colOff>177800</xdr:colOff>
      <xdr:row>58</xdr:row>
      <xdr:rowOff>20649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963963"/>
          <a:ext cx="889000" cy="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43135</xdr:rowOff>
    </xdr:from>
    <xdr:to>
      <xdr:col>20</xdr:col>
      <xdr:colOff>38100</xdr:colOff>
      <xdr:row>57</xdr:row>
      <xdr:rowOff>144735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1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161262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591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140046</xdr:rowOff>
    </xdr:from>
    <xdr:to>
      <xdr:col>15</xdr:col>
      <xdr:colOff>50800</xdr:colOff>
      <xdr:row>58</xdr:row>
      <xdr:rowOff>19863</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12696"/>
          <a:ext cx="889000" cy="51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32032</xdr:rowOff>
    </xdr:from>
    <xdr:to>
      <xdr:col>15</xdr:col>
      <xdr:colOff>101600</xdr:colOff>
      <xdr:row>57</xdr:row>
      <xdr:rowOff>133632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0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150159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579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109935</xdr:rowOff>
    </xdr:from>
    <xdr:to>
      <xdr:col>10</xdr:col>
      <xdr:colOff>114300</xdr:colOff>
      <xdr:row>57</xdr:row>
      <xdr:rowOff>140046</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882585"/>
          <a:ext cx="889000" cy="30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53999</xdr:rowOff>
    </xdr:from>
    <xdr:to>
      <xdr:col>10</xdr:col>
      <xdr:colOff>165100</xdr:colOff>
      <xdr:row>57</xdr:row>
      <xdr:rowOff>155599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2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676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601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143100</xdr:rowOff>
    </xdr:from>
    <xdr:to>
      <xdr:col>6</xdr:col>
      <xdr:colOff>38100</xdr:colOff>
      <xdr:row>57</xdr:row>
      <xdr:rowOff>73250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89777</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519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97699</xdr:rowOff>
    </xdr:from>
    <xdr:to>
      <xdr:col>24</xdr:col>
      <xdr:colOff>114300</xdr:colOff>
      <xdr:row>58</xdr:row>
      <xdr:rowOff>27849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70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76126</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4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141299</xdr:rowOff>
    </xdr:from>
    <xdr:to>
      <xdr:col>20</xdr:col>
      <xdr:colOff>38100</xdr:colOff>
      <xdr:row>58</xdr:row>
      <xdr:rowOff>71449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1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62576</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10006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140513</xdr:rowOff>
    </xdr:from>
    <xdr:to>
      <xdr:col>15</xdr:col>
      <xdr:colOff>101600</xdr:colOff>
      <xdr:row>58</xdr:row>
      <xdr:rowOff>70663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13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61790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10005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89246</xdr:rowOff>
    </xdr:from>
    <xdr:to>
      <xdr:col>10</xdr:col>
      <xdr:colOff>165100</xdr:colOff>
      <xdr:row>58</xdr:row>
      <xdr:rowOff>19396</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61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10523</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954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59135</xdr:rowOff>
    </xdr:from>
    <xdr:to>
      <xdr:col>6</xdr:col>
      <xdr:colOff>38100</xdr:colOff>
      <xdr:row>57</xdr:row>
      <xdr:rowOff>160735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3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151862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924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83469</xdr:rowOff>
    </xdr:from>
    <xdr:to>
      <xdr:col>24</xdr:col>
      <xdr:colOff>62865</xdr:colOff>
      <xdr:row>78</xdr:row>
      <xdr:rowOff>40077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84969"/>
          <a:ext cx="1270" cy="1328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43904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1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40077</xdr:rowOff>
    </xdr:from>
    <xdr:to>
      <xdr:col>24</xdr:col>
      <xdr:colOff>152400</xdr:colOff>
      <xdr:row>78</xdr:row>
      <xdr:rowOff>40077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30146</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60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83469</xdr:rowOff>
    </xdr:from>
    <xdr:to>
      <xdr:col>24</xdr:col>
      <xdr:colOff>152400</xdr:colOff>
      <xdr:row>70</xdr:row>
      <xdr:rowOff>83469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84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23079</xdr:rowOff>
    </xdr:from>
    <xdr:to>
      <xdr:col>24</xdr:col>
      <xdr:colOff>63500</xdr:colOff>
      <xdr:row>78</xdr:row>
      <xdr:rowOff>44515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396179"/>
          <a:ext cx="838200" cy="2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72797</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5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49919</xdr:rowOff>
    </xdr:from>
    <xdr:to>
      <xdr:col>24</xdr:col>
      <xdr:colOff>114300</xdr:colOff>
      <xdr:row>76</xdr:row>
      <xdr:rowOff>151519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8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80425</xdr:rowOff>
    </xdr:from>
    <xdr:to>
      <xdr:col>19</xdr:col>
      <xdr:colOff>177800</xdr:colOff>
      <xdr:row>78</xdr:row>
      <xdr:rowOff>44515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3282075"/>
          <a:ext cx="889000" cy="135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95999</xdr:rowOff>
    </xdr:from>
    <xdr:to>
      <xdr:col>20</xdr:col>
      <xdr:colOff>38100</xdr:colOff>
      <xdr:row>77</xdr:row>
      <xdr:rowOff>26149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42675</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0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80425</xdr:rowOff>
    </xdr:from>
    <xdr:to>
      <xdr:col>15</xdr:col>
      <xdr:colOff>50800</xdr:colOff>
      <xdr:row>77</xdr:row>
      <xdr:rowOff>116787</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282075"/>
          <a:ext cx="889000" cy="36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148107</xdr:rowOff>
    </xdr:from>
    <xdr:to>
      <xdr:col>15</xdr:col>
      <xdr:colOff>101600</xdr:colOff>
      <xdr:row>77</xdr:row>
      <xdr:rowOff>78257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78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94784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53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116787</xdr:rowOff>
    </xdr:from>
    <xdr:to>
      <xdr:col>10</xdr:col>
      <xdr:colOff>114300</xdr:colOff>
      <xdr:row>78</xdr:row>
      <xdr:rowOff>107060</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318437"/>
          <a:ext cx="889000" cy="16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114934</xdr:rowOff>
    </xdr:from>
    <xdr:to>
      <xdr:col>10</xdr:col>
      <xdr:colOff>165100</xdr:colOff>
      <xdr:row>77</xdr:row>
      <xdr:rowOff>45084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1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61611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9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55194</xdr:rowOff>
    </xdr:from>
    <xdr:to>
      <xdr:col>6</xdr:col>
      <xdr:colOff>38100</xdr:colOff>
      <xdr:row>77</xdr:row>
      <xdr:rowOff>156794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1871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32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143729</xdr:rowOff>
    </xdr:from>
    <xdr:to>
      <xdr:col>24</xdr:col>
      <xdr:colOff>114300</xdr:colOff>
      <xdr:row>78</xdr:row>
      <xdr:rowOff>73879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34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58656</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260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165165</xdr:rowOff>
    </xdr:from>
    <xdr:to>
      <xdr:col>20</xdr:col>
      <xdr:colOff>38100</xdr:colOff>
      <xdr:row>78</xdr:row>
      <xdr:rowOff>95315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36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86442</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45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29625</xdr:rowOff>
    </xdr:from>
    <xdr:to>
      <xdr:col>15</xdr:col>
      <xdr:colOff>101600</xdr:colOff>
      <xdr:row>77</xdr:row>
      <xdr:rowOff>131225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23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122352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324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65987</xdr:rowOff>
    </xdr:from>
    <xdr:to>
      <xdr:col>10</xdr:col>
      <xdr:colOff>165100</xdr:colOff>
      <xdr:row>77</xdr:row>
      <xdr:rowOff>167587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26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158714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360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56260</xdr:rowOff>
    </xdr:from>
    <xdr:to>
      <xdr:col>6</xdr:col>
      <xdr:colOff>38100</xdr:colOff>
      <xdr:row>78</xdr:row>
      <xdr:rowOff>157860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42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148987</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522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95</xdr:row>
      <xdr:rowOff>54627</xdr:rowOff>
    </xdr:from>
    <xdr:ext cx="685572"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6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92</xdr:row>
      <xdr:rowOff>111777</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168927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142073</xdr:rowOff>
    </xdr:from>
    <xdr:to>
      <xdr:col>24</xdr:col>
      <xdr:colOff>62865</xdr:colOff>
      <xdr:row>98</xdr:row>
      <xdr:rowOff>126842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744023"/>
          <a:ext cx="1270" cy="118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130669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126842</xdr:rowOff>
    </xdr:from>
    <xdr:to>
      <xdr:col>24</xdr:col>
      <xdr:colOff>152400</xdr:colOff>
      <xdr:row>98</xdr:row>
      <xdr:rowOff>126842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8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88750</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5192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2,619,809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142073</xdr:rowOff>
    </xdr:from>
    <xdr:to>
      <xdr:col>24</xdr:col>
      <xdr:colOff>152400</xdr:colOff>
      <xdr:row>91</xdr:row>
      <xdr:rowOff>142073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744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92483</xdr:rowOff>
    </xdr:from>
    <xdr:to>
      <xdr:col>24</xdr:col>
      <xdr:colOff>63500</xdr:colOff>
      <xdr:row>98</xdr:row>
      <xdr:rowOff>96924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894583"/>
          <a:ext cx="838200" cy="4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44736</xdr:rowOff>
    </xdr:from>
    <xdr:ext cx="599010"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753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21859</xdr:rowOff>
    </xdr:from>
    <xdr:to>
      <xdr:col>24</xdr:col>
      <xdr:colOff>114300</xdr:colOff>
      <xdr:row>98</xdr:row>
      <xdr:rowOff>123459</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92483</xdr:rowOff>
    </xdr:from>
    <xdr:to>
      <xdr:col>19</xdr:col>
      <xdr:colOff>177800</xdr:colOff>
      <xdr:row>98</xdr:row>
      <xdr:rowOff>95901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894583"/>
          <a:ext cx="889000" cy="3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35220</xdr:rowOff>
    </xdr:from>
    <xdr:to>
      <xdr:col>20</xdr:col>
      <xdr:colOff>38100</xdr:colOff>
      <xdr:row>98</xdr:row>
      <xdr:rowOff>136820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3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153347</xdr:rowOff>
    </xdr:from>
    <xdr:ext cx="599010"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97795" y="16612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95901</xdr:rowOff>
    </xdr:from>
    <xdr:to>
      <xdr:col>15</xdr:col>
      <xdr:colOff>50800</xdr:colOff>
      <xdr:row>98</xdr:row>
      <xdr:rowOff>100400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898001"/>
          <a:ext cx="889000" cy="4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46030</xdr:rowOff>
    </xdr:from>
    <xdr:to>
      <xdr:col>15</xdr:col>
      <xdr:colOff>101600</xdr:colOff>
      <xdr:row>98</xdr:row>
      <xdr:rowOff>147630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138757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94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100400</xdr:rowOff>
    </xdr:from>
    <xdr:to>
      <xdr:col>10</xdr:col>
      <xdr:colOff>114300</xdr:colOff>
      <xdr:row>98</xdr:row>
      <xdr:rowOff>106704</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02500"/>
          <a:ext cx="889000" cy="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49363</xdr:rowOff>
    </xdr:from>
    <xdr:to>
      <xdr:col>10</xdr:col>
      <xdr:colOff>165100</xdr:colOff>
      <xdr:row>98</xdr:row>
      <xdr:rowOff>150963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5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167490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26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53803</xdr:rowOff>
    </xdr:from>
    <xdr:to>
      <xdr:col>6</xdr:col>
      <xdr:colOff>38100</xdr:colOff>
      <xdr:row>98</xdr:row>
      <xdr:rowOff>155403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55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480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31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46124</xdr:rowOff>
    </xdr:from>
    <xdr:to>
      <xdr:col>24</xdr:col>
      <xdr:colOff>114300</xdr:colOff>
      <xdr:row>98</xdr:row>
      <xdr:rowOff>147724</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4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286</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0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41683</xdr:rowOff>
    </xdr:from>
    <xdr:to>
      <xdr:col>20</xdr:col>
      <xdr:colOff>38100</xdr:colOff>
      <xdr:row>98</xdr:row>
      <xdr:rowOff>143283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43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134410</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497795" y="16936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45101</xdr:rowOff>
    </xdr:from>
    <xdr:to>
      <xdr:col>15</xdr:col>
      <xdr:colOff>101600</xdr:colOff>
      <xdr:row>98</xdr:row>
      <xdr:rowOff>146701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47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163228</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622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49600</xdr:rowOff>
    </xdr:from>
    <xdr:to>
      <xdr:col>10</xdr:col>
      <xdr:colOff>165100</xdr:colOff>
      <xdr:row>98</xdr:row>
      <xdr:rowOff>151200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5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142327</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44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55904</xdr:rowOff>
    </xdr:from>
    <xdr:to>
      <xdr:col>6</xdr:col>
      <xdr:colOff>38100</xdr:colOff>
      <xdr:row>98</xdr:row>
      <xdr:rowOff>157504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5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148631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50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76149</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391099"/>
          <a:ext cx="1270" cy="126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149567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64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22826</xdr:rowOff>
    </xdr:from>
    <xdr:ext cx="534377"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16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76149</xdr:rowOff>
    </xdr:from>
    <xdr:to>
      <xdr:col>55</xdr:col>
      <xdr:colOff>88900</xdr:colOff>
      <xdr:row>31</xdr:row>
      <xdr:rowOff>76149</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39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67017</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10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44140</xdr:rowOff>
    </xdr:from>
    <xdr:to>
      <xdr:col>55</xdr:col>
      <xdr:colOff>50800</xdr:colOff>
      <xdr:row>38</xdr:row>
      <xdr:rowOff>145740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5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47615</xdr:rowOff>
    </xdr:from>
    <xdr:to>
      <xdr:col>50</xdr:col>
      <xdr:colOff>165100</xdr:colOff>
      <xdr:row>38</xdr:row>
      <xdr:rowOff>149215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6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165742</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37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42723</xdr:rowOff>
    </xdr:from>
    <xdr:to>
      <xdr:col>46</xdr:col>
      <xdr:colOff>38100</xdr:colOff>
      <xdr:row>38</xdr:row>
      <xdr:rowOff>144323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160850</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15428" y="63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50998</xdr:rowOff>
    </xdr:from>
    <xdr:to>
      <xdr:col>41</xdr:col>
      <xdr:colOff>101600</xdr:colOff>
      <xdr:row>38</xdr:row>
      <xdr:rowOff>152598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6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169125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3413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41534</xdr:rowOff>
    </xdr:from>
    <xdr:to>
      <xdr:col>36</xdr:col>
      <xdr:colOff>165100</xdr:colOff>
      <xdr:row>38</xdr:row>
      <xdr:rowOff>143134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5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159661</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6331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22567</xdr:rowOff>
    </xdr:from>
    <xdr:ext cx="249299"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37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141178</xdr:rowOff>
    </xdr:from>
    <xdr:to>
      <xdr:col>54</xdr:col>
      <xdr:colOff>189865</xdr:colOff>
      <xdr:row>59</xdr:row>
      <xdr:rowOff>36757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85128"/>
          <a:ext cx="1270" cy="1267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40584</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56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36757</xdr:rowOff>
    </xdr:from>
    <xdr:to>
      <xdr:col>55</xdr:col>
      <xdr:colOff>88900</xdr:colOff>
      <xdr:row>59</xdr:row>
      <xdr:rowOff>36757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52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87855</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0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334,612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141178</xdr:rowOff>
    </xdr:from>
    <xdr:to>
      <xdr:col>55</xdr:col>
      <xdr:colOff>88900</xdr:colOff>
      <xdr:row>51</xdr:row>
      <xdr:rowOff>141178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8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68263</xdr:rowOff>
    </xdr:from>
    <xdr:to>
      <xdr:col>55</xdr:col>
      <xdr:colOff>0</xdr:colOff>
      <xdr:row>58</xdr:row>
      <xdr:rowOff>90814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10012363"/>
          <a:ext cx="838200" cy="22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152769</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753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129892</xdr:rowOff>
    </xdr:from>
    <xdr:to>
      <xdr:col>55</xdr:col>
      <xdr:colOff>50800</xdr:colOff>
      <xdr:row>58</xdr:row>
      <xdr:rowOff>60042</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90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68263</xdr:rowOff>
    </xdr:from>
    <xdr:to>
      <xdr:col>50</xdr:col>
      <xdr:colOff>114300</xdr:colOff>
      <xdr:row>58</xdr:row>
      <xdr:rowOff>100892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10012363"/>
          <a:ext cx="889000" cy="32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139885</xdr:rowOff>
    </xdr:from>
    <xdr:to>
      <xdr:col>50</xdr:col>
      <xdr:colOff>165100</xdr:colOff>
      <xdr:row>58</xdr:row>
      <xdr:rowOff>70035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9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86562</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68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100892</xdr:rowOff>
    </xdr:from>
    <xdr:to>
      <xdr:col>45</xdr:col>
      <xdr:colOff>177800</xdr:colOff>
      <xdr:row>58</xdr:row>
      <xdr:rowOff>137631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10044992"/>
          <a:ext cx="889000" cy="36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155026</xdr:rowOff>
    </xdr:from>
    <xdr:to>
      <xdr:col>46</xdr:col>
      <xdr:colOff>38100</xdr:colOff>
      <xdr:row>58</xdr:row>
      <xdr:rowOff>85176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927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101703</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702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125904</xdr:rowOff>
    </xdr:from>
    <xdr:to>
      <xdr:col>41</xdr:col>
      <xdr:colOff>50800</xdr:colOff>
      <xdr:row>58</xdr:row>
      <xdr:rowOff>137631</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10070004"/>
          <a:ext cx="889000" cy="1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143189</xdr:rowOff>
    </xdr:from>
    <xdr:to>
      <xdr:col>41</xdr:col>
      <xdr:colOff>101600</xdr:colOff>
      <xdr:row>58</xdr:row>
      <xdr:rowOff>73339</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91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89866</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69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166453</xdr:rowOff>
    </xdr:from>
    <xdr:to>
      <xdr:col>36</xdr:col>
      <xdr:colOff>165100</xdr:colOff>
      <xdr:row>58</xdr:row>
      <xdr:rowOff>96603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93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113130</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71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40014</xdr:rowOff>
    </xdr:from>
    <xdr:to>
      <xdr:col>55</xdr:col>
      <xdr:colOff>50800</xdr:colOff>
      <xdr:row>58</xdr:row>
      <xdr:rowOff>141614</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98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126391</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899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17463</xdr:rowOff>
    </xdr:from>
    <xdr:to>
      <xdr:col>50</xdr:col>
      <xdr:colOff>165100</xdr:colOff>
      <xdr:row>58</xdr:row>
      <xdr:rowOff>119063</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961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110190</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10054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50092</xdr:rowOff>
    </xdr:from>
    <xdr:to>
      <xdr:col>46</xdr:col>
      <xdr:colOff>38100</xdr:colOff>
      <xdr:row>58</xdr:row>
      <xdr:rowOff>151692</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99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142819</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10086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86831</xdr:rowOff>
    </xdr:from>
    <xdr:to>
      <xdr:col>41</xdr:col>
      <xdr:colOff>101600</xdr:colOff>
      <xdr:row>59</xdr:row>
      <xdr:rowOff>16981</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10030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8108</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12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75104</xdr:rowOff>
    </xdr:from>
    <xdr:to>
      <xdr:col>36</xdr:col>
      <xdr:colOff>165100</xdr:colOff>
      <xdr:row>59</xdr:row>
      <xdr:rowOff>5254</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1001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167831</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111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18648</xdr:rowOff>
    </xdr:from>
    <xdr:to>
      <xdr:col>54</xdr:col>
      <xdr:colOff>189865</xdr:colOff>
      <xdr:row>79</xdr:row>
      <xdr:rowOff>40571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020148"/>
          <a:ext cx="1270" cy="156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44398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88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40571</xdr:rowOff>
    </xdr:from>
    <xdr:to>
      <xdr:col>55</xdr:col>
      <xdr:colOff>88900</xdr:colOff>
      <xdr:row>79</xdr:row>
      <xdr:rowOff>40571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8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136775</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79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18648</xdr:rowOff>
    </xdr:from>
    <xdr:to>
      <xdr:col>55</xdr:col>
      <xdr:colOff>88900</xdr:colOff>
      <xdr:row>70</xdr:row>
      <xdr:rowOff>18648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02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136775</xdr:rowOff>
    </xdr:from>
    <xdr:to>
      <xdr:col>55</xdr:col>
      <xdr:colOff>0</xdr:colOff>
      <xdr:row>78</xdr:row>
      <xdr:rowOff>52302</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9639300" y="13338425"/>
          <a:ext cx="838200" cy="8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139572</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341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161145</xdr:rowOff>
    </xdr:from>
    <xdr:to>
      <xdr:col>55</xdr:col>
      <xdr:colOff>50800</xdr:colOff>
      <xdr:row>78</xdr:row>
      <xdr:rowOff>91295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3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52001</xdr:rowOff>
    </xdr:from>
    <xdr:to>
      <xdr:col>50</xdr:col>
      <xdr:colOff>114300</xdr:colOff>
      <xdr:row>78</xdr:row>
      <xdr:rowOff>52302</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8750300" y="13425101"/>
          <a:ext cx="889000" cy="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1160</xdr:rowOff>
    </xdr:from>
    <xdr:to>
      <xdr:col>50</xdr:col>
      <xdr:colOff>165100</xdr:colOff>
      <xdr:row>78</xdr:row>
      <xdr:rowOff>102760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37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119287</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14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50298</xdr:rowOff>
    </xdr:from>
    <xdr:to>
      <xdr:col>45</xdr:col>
      <xdr:colOff>177800</xdr:colOff>
      <xdr:row>78</xdr:row>
      <xdr:rowOff>52001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7861300" y="13423398"/>
          <a:ext cx="889000" cy="1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162235</xdr:rowOff>
    </xdr:from>
    <xdr:to>
      <xdr:col>46</xdr:col>
      <xdr:colOff>38100</xdr:colOff>
      <xdr:row>78</xdr:row>
      <xdr:rowOff>92385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36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108912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13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22546</xdr:rowOff>
    </xdr:from>
    <xdr:to>
      <xdr:col>41</xdr:col>
      <xdr:colOff>50800</xdr:colOff>
      <xdr:row>78</xdr:row>
      <xdr:rowOff>50298</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972300" y="13395646"/>
          <a:ext cx="889000" cy="27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10959</xdr:rowOff>
    </xdr:from>
    <xdr:to>
      <xdr:col>41</xdr:col>
      <xdr:colOff>101600</xdr:colOff>
      <xdr:row>78</xdr:row>
      <xdr:rowOff>112559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84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103686</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47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14101</xdr:rowOff>
    </xdr:from>
    <xdr:to>
      <xdr:col>36</xdr:col>
      <xdr:colOff>165100</xdr:colOff>
      <xdr:row>78</xdr:row>
      <xdr:rowOff>115701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8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106828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47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85975</xdr:rowOff>
    </xdr:from>
    <xdr:to>
      <xdr:col>55</xdr:col>
      <xdr:colOff>50800</xdr:colOff>
      <xdr:row>78</xdr:row>
      <xdr:rowOff>16125</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28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108852</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139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1502</xdr:rowOff>
    </xdr:from>
    <xdr:to>
      <xdr:col>50</xdr:col>
      <xdr:colOff>165100</xdr:colOff>
      <xdr:row>78</xdr:row>
      <xdr:rowOff>103102</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374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94229</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467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1201</xdr:rowOff>
    </xdr:from>
    <xdr:to>
      <xdr:col>46</xdr:col>
      <xdr:colOff>38100</xdr:colOff>
      <xdr:row>78</xdr:row>
      <xdr:rowOff>102801</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374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93928</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83111" y="13467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170948</xdr:rowOff>
    </xdr:from>
    <xdr:to>
      <xdr:col>41</xdr:col>
      <xdr:colOff>101600</xdr:colOff>
      <xdr:row>78</xdr:row>
      <xdr:rowOff>101098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337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117625</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94111" y="13147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143196</xdr:rowOff>
    </xdr:from>
    <xdr:to>
      <xdr:col>36</xdr:col>
      <xdr:colOff>165100</xdr:colOff>
      <xdr:row>78</xdr:row>
      <xdr:rowOff>73346</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344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89873</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05111" y="13120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20110</xdr:rowOff>
    </xdr:from>
    <xdr:to>
      <xdr:col>54</xdr:col>
      <xdr:colOff>189865</xdr:colOff>
      <xdr:row>98</xdr:row>
      <xdr:rowOff>36413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622060"/>
          <a:ext cx="1270" cy="1216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40240</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4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36413</xdr:rowOff>
    </xdr:from>
    <xdr:to>
      <xdr:col>55</xdr:col>
      <xdr:colOff>88900</xdr:colOff>
      <xdr:row>98</xdr:row>
      <xdr:rowOff>36413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38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138237</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39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288,657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20110</xdr:rowOff>
    </xdr:from>
    <xdr:to>
      <xdr:col>55</xdr:col>
      <xdr:colOff>88900</xdr:colOff>
      <xdr:row>91</xdr:row>
      <xdr:rowOff>20110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622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45498</xdr:rowOff>
    </xdr:from>
    <xdr:to>
      <xdr:col>55</xdr:col>
      <xdr:colOff>0</xdr:colOff>
      <xdr:row>97</xdr:row>
      <xdr:rowOff>144666</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9639300" y="16676148"/>
          <a:ext cx="838200" cy="99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22262</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310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170835</xdr:rowOff>
    </xdr:from>
    <xdr:to>
      <xdr:col>55</xdr:col>
      <xdr:colOff>50800</xdr:colOff>
      <xdr:row>96</xdr:row>
      <xdr:rowOff>100985</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45498</xdr:rowOff>
    </xdr:from>
    <xdr:to>
      <xdr:col>50</xdr:col>
      <xdr:colOff>114300</xdr:colOff>
      <xdr:row>97</xdr:row>
      <xdr:rowOff>106356</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8750300" y="16676148"/>
          <a:ext cx="889000" cy="6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31398</xdr:rowOff>
    </xdr:from>
    <xdr:to>
      <xdr:col>50</xdr:col>
      <xdr:colOff>165100</xdr:colOff>
      <xdr:row>96</xdr:row>
      <xdr:rowOff>132998</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490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149525</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26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106356</xdr:rowOff>
    </xdr:from>
    <xdr:to>
      <xdr:col>45</xdr:col>
      <xdr:colOff>177800</xdr:colOff>
      <xdr:row>98</xdr:row>
      <xdr:rowOff>6595</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7861300" y="16737006"/>
          <a:ext cx="889000" cy="7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57020</xdr:rowOff>
    </xdr:from>
    <xdr:to>
      <xdr:col>46</xdr:col>
      <xdr:colOff>38100</xdr:colOff>
      <xdr:row>96</xdr:row>
      <xdr:rowOff>158620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5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3697</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29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6595</xdr:rowOff>
    </xdr:from>
    <xdr:to>
      <xdr:col>41</xdr:col>
      <xdr:colOff>50800</xdr:colOff>
      <xdr:row>98</xdr:row>
      <xdr:rowOff>27823</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6972300" y="16808695"/>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53394</xdr:rowOff>
    </xdr:from>
    <xdr:to>
      <xdr:col>41</xdr:col>
      <xdr:colOff>101600</xdr:colOff>
      <xdr:row>96</xdr:row>
      <xdr:rowOff>154994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28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73644</xdr:rowOff>
    </xdr:from>
    <xdr:to>
      <xdr:col>36</xdr:col>
      <xdr:colOff>165100</xdr:colOff>
      <xdr:row>97</xdr:row>
      <xdr:rowOff>3794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20321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30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93866</xdr:rowOff>
    </xdr:from>
    <xdr:to>
      <xdr:col>55</xdr:col>
      <xdr:colOff>50800</xdr:colOff>
      <xdr:row>98</xdr:row>
      <xdr:rowOff>24016</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724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8793</xdr:rowOff>
    </xdr:from>
    <xdr:ext cx="534377"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639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166148</xdr:rowOff>
    </xdr:from>
    <xdr:to>
      <xdr:col>50</xdr:col>
      <xdr:colOff>165100</xdr:colOff>
      <xdr:row>97</xdr:row>
      <xdr:rowOff>96298</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62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87425</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72111" y="16718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55556</xdr:rowOff>
    </xdr:from>
    <xdr:to>
      <xdr:col>46</xdr:col>
      <xdr:colOff>38100</xdr:colOff>
      <xdr:row>97</xdr:row>
      <xdr:rowOff>157156</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686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148283</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83111" y="1677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127245</xdr:rowOff>
    </xdr:from>
    <xdr:to>
      <xdr:col>41</xdr:col>
      <xdr:colOff>101600</xdr:colOff>
      <xdr:row>98</xdr:row>
      <xdr:rowOff>57395</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75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48522</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850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148473</xdr:rowOff>
    </xdr:from>
    <xdr:to>
      <xdr:col>36</xdr:col>
      <xdr:colOff>165100</xdr:colOff>
      <xdr:row>98</xdr:row>
      <xdr:rowOff>78623</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779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69750</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871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55837</xdr:rowOff>
    </xdr:from>
    <xdr:to>
      <xdr:col>85</xdr:col>
      <xdr:colOff>126364</xdr:colOff>
      <xdr:row>38</xdr:row>
      <xdr:rowOff>56707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0787"/>
          <a:ext cx="1269" cy="1201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60534</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56707</xdr:rowOff>
    </xdr:from>
    <xdr:to>
      <xdr:col>86</xdr:col>
      <xdr:colOff>25400</xdr:colOff>
      <xdr:row>38</xdr:row>
      <xdr:rowOff>56707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7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2514</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46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129,954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55837</xdr:rowOff>
    </xdr:from>
    <xdr:to>
      <xdr:col>86</xdr:col>
      <xdr:colOff>25400</xdr:colOff>
      <xdr:row>31</xdr:row>
      <xdr:rowOff>55837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129707</xdr:rowOff>
    </xdr:from>
    <xdr:to>
      <xdr:col>85</xdr:col>
      <xdr:colOff>127000</xdr:colOff>
      <xdr:row>34</xdr:row>
      <xdr:rowOff>28959</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5481300" y="5616107"/>
          <a:ext cx="838200" cy="242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75099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247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96672</xdr:rowOff>
    </xdr:from>
    <xdr:to>
      <xdr:col>85</xdr:col>
      <xdr:colOff>177800</xdr:colOff>
      <xdr:row>37</xdr:row>
      <xdr:rowOff>26822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28959</xdr:rowOff>
    </xdr:from>
    <xdr:to>
      <xdr:col>81</xdr:col>
      <xdr:colOff>50800</xdr:colOff>
      <xdr:row>36</xdr:row>
      <xdr:rowOff>126507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5858259"/>
          <a:ext cx="889000" cy="440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132378</xdr:rowOff>
    </xdr:from>
    <xdr:to>
      <xdr:col>81</xdr:col>
      <xdr:colOff>101600</xdr:colOff>
      <xdr:row>37</xdr:row>
      <xdr:rowOff>62528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04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53655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39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126507</xdr:rowOff>
    </xdr:from>
    <xdr:to>
      <xdr:col>76</xdr:col>
      <xdr:colOff>114300</xdr:colOff>
      <xdr:row>37</xdr:row>
      <xdr:rowOff>16452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703300" y="6298707"/>
          <a:ext cx="889000" cy="61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141293</xdr:rowOff>
    </xdr:from>
    <xdr:to>
      <xdr:col>76</xdr:col>
      <xdr:colOff>165100</xdr:colOff>
      <xdr:row>37</xdr:row>
      <xdr:rowOff>71443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62570</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0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141256</xdr:rowOff>
    </xdr:from>
    <xdr:to>
      <xdr:col>71</xdr:col>
      <xdr:colOff>177800</xdr:colOff>
      <xdr:row>37</xdr:row>
      <xdr:rowOff>16452</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142006"/>
          <a:ext cx="889000" cy="218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149838</xdr:rowOff>
    </xdr:from>
    <xdr:to>
      <xdr:col>72</xdr:col>
      <xdr:colOff>38100</xdr:colOff>
      <xdr:row>37</xdr:row>
      <xdr:rowOff>79988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71115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414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136198</xdr:rowOff>
    </xdr:from>
    <xdr:to>
      <xdr:col>67</xdr:col>
      <xdr:colOff>101600</xdr:colOff>
      <xdr:row>37</xdr:row>
      <xdr:rowOff>66348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30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57475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40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78907</xdr:rowOff>
    </xdr:from>
    <xdr:to>
      <xdr:col>85</xdr:col>
      <xdr:colOff>177800</xdr:colOff>
      <xdr:row>33</xdr:row>
      <xdr:rowOff>9057</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5565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101784</xdr:rowOff>
    </xdr:from>
    <xdr:ext cx="599010"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5416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149609</xdr:rowOff>
    </xdr:from>
    <xdr:to>
      <xdr:col>81</xdr:col>
      <xdr:colOff>101600</xdr:colOff>
      <xdr:row>34</xdr:row>
      <xdr:rowOff>79759</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5807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96286</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5582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75707</xdr:rowOff>
    </xdr:from>
    <xdr:to>
      <xdr:col>76</xdr:col>
      <xdr:colOff>165100</xdr:colOff>
      <xdr:row>37</xdr:row>
      <xdr:rowOff>5857</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247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22384</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023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137102</xdr:rowOff>
    </xdr:from>
    <xdr:to>
      <xdr:col>72</xdr:col>
      <xdr:colOff>38100</xdr:colOff>
      <xdr:row>37</xdr:row>
      <xdr:rowOff>67252</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309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83779</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08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90456</xdr:rowOff>
    </xdr:from>
    <xdr:to>
      <xdr:col>67</xdr:col>
      <xdr:colOff>101600</xdr:colOff>
      <xdr:row>36</xdr:row>
      <xdr:rowOff>20606</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09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37133</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5866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170884</xdr:rowOff>
    </xdr:from>
    <xdr:to>
      <xdr:col>85</xdr:col>
      <xdr:colOff>126364</xdr:colOff>
      <xdr:row>58</xdr:row>
      <xdr:rowOff>128329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71934"/>
          <a:ext cx="1269" cy="1500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132156</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07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128329</xdr:rowOff>
    </xdr:from>
    <xdr:to>
      <xdr:col>86</xdr:col>
      <xdr:colOff>25400</xdr:colOff>
      <xdr:row>58</xdr:row>
      <xdr:rowOff>128329</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117561</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47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170884</xdr:rowOff>
    </xdr:from>
    <xdr:to>
      <xdr:col>86</xdr:col>
      <xdr:colOff>25400</xdr:colOff>
      <xdr:row>49</xdr:row>
      <xdr:rowOff>170884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7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79098</xdr:rowOff>
    </xdr:from>
    <xdr:to>
      <xdr:col>85</xdr:col>
      <xdr:colOff>127000</xdr:colOff>
      <xdr:row>58</xdr:row>
      <xdr:rowOff>95338</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5481300" y="10023198"/>
          <a:ext cx="838200" cy="1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79581</xdr:rowOff>
    </xdr:from>
    <xdr:ext cx="599010"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6807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56704</xdr:rowOff>
    </xdr:from>
    <xdr:to>
      <xdr:col>85</xdr:col>
      <xdr:colOff>177800</xdr:colOff>
      <xdr:row>57</xdr:row>
      <xdr:rowOff>158304</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82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77936</xdr:rowOff>
    </xdr:from>
    <xdr:to>
      <xdr:col>81</xdr:col>
      <xdr:colOff>50800</xdr:colOff>
      <xdr:row>58</xdr:row>
      <xdr:rowOff>95338</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4592300" y="10022036"/>
          <a:ext cx="889000" cy="17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94928</xdr:rowOff>
    </xdr:from>
    <xdr:to>
      <xdr:col>81</xdr:col>
      <xdr:colOff>101600</xdr:colOff>
      <xdr:row>58</xdr:row>
      <xdr:rowOff>25078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86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41605</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642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77936</xdr:rowOff>
    </xdr:from>
    <xdr:to>
      <xdr:col>76</xdr:col>
      <xdr:colOff>114300</xdr:colOff>
      <xdr:row>58</xdr:row>
      <xdr:rowOff>114054</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10022036"/>
          <a:ext cx="889000" cy="3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99575</xdr:rowOff>
    </xdr:from>
    <xdr:to>
      <xdr:col>76</xdr:col>
      <xdr:colOff>165100</xdr:colOff>
      <xdr:row>58</xdr:row>
      <xdr:rowOff>29725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8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46252</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64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76665</xdr:rowOff>
    </xdr:from>
    <xdr:to>
      <xdr:col>71</xdr:col>
      <xdr:colOff>177800</xdr:colOff>
      <xdr:row>58</xdr:row>
      <xdr:rowOff>114054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814300" y="10020765"/>
          <a:ext cx="889000" cy="37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127393</xdr:rowOff>
    </xdr:from>
    <xdr:to>
      <xdr:col>72</xdr:col>
      <xdr:colOff>38100</xdr:colOff>
      <xdr:row>58</xdr:row>
      <xdr:rowOff>57543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74070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675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111032</xdr:rowOff>
    </xdr:from>
    <xdr:to>
      <xdr:col>67</xdr:col>
      <xdr:colOff>101600</xdr:colOff>
      <xdr:row>58</xdr:row>
      <xdr:rowOff>41182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88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57709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65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28298</xdr:rowOff>
    </xdr:from>
    <xdr:to>
      <xdr:col>85</xdr:col>
      <xdr:colOff>177800</xdr:colOff>
      <xdr:row>58</xdr:row>
      <xdr:rowOff>129898</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97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114675</xdr:rowOff>
    </xdr:from>
    <xdr:ext cx="534377"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887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44538</xdr:rowOff>
    </xdr:from>
    <xdr:to>
      <xdr:col>81</xdr:col>
      <xdr:colOff>101600</xdr:colOff>
      <xdr:row>58</xdr:row>
      <xdr:rowOff>146138</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98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137265</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10081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27136</xdr:rowOff>
    </xdr:from>
    <xdr:to>
      <xdr:col>76</xdr:col>
      <xdr:colOff>165100</xdr:colOff>
      <xdr:row>58</xdr:row>
      <xdr:rowOff>128736</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971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119863</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10063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63254</xdr:rowOff>
    </xdr:from>
    <xdr:to>
      <xdr:col>72</xdr:col>
      <xdr:colOff>38100</xdr:colOff>
      <xdr:row>58</xdr:row>
      <xdr:rowOff>164854</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1000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155981</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1010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25865</xdr:rowOff>
    </xdr:from>
    <xdr:to>
      <xdr:col>67</xdr:col>
      <xdr:colOff>101600</xdr:colOff>
      <xdr:row>58</xdr:row>
      <xdr:rowOff>127465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9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118592</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10062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108386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81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55063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05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269,349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108386</xdr:rowOff>
    </xdr:from>
    <xdr:to>
      <xdr:col>86</xdr:col>
      <xdr:colOff>25400</xdr:colOff>
      <xdr:row>71</xdr:row>
      <xdr:rowOff>108386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8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51317</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252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28440</xdr:rowOff>
    </xdr:from>
    <xdr:to>
      <xdr:col>85</xdr:col>
      <xdr:colOff>177800</xdr:colOff>
      <xdr:row>78</xdr:row>
      <xdr:rowOff>130040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0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35655</xdr:rowOff>
    </xdr:from>
    <xdr:to>
      <xdr:col>81</xdr:col>
      <xdr:colOff>101600</xdr:colOff>
      <xdr:row>78</xdr:row>
      <xdr:rowOff>137255</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153782</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8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50797</xdr:rowOff>
    </xdr:from>
    <xdr:to>
      <xdr:col>76</xdr:col>
      <xdr:colOff>165100</xdr:colOff>
      <xdr:row>78</xdr:row>
      <xdr:rowOff>152397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2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168924</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199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125340</xdr:rowOff>
    </xdr:from>
    <xdr:to>
      <xdr:col>71</xdr:col>
      <xdr:colOff>177800</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498440"/>
          <a:ext cx="889000" cy="14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42782</xdr:rowOff>
    </xdr:from>
    <xdr:to>
      <xdr:col>72</xdr:col>
      <xdr:colOff>38100</xdr:colOff>
      <xdr:row>78</xdr:row>
      <xdr:rowOff>144382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160909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19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28728</xdr:rowOff>
    </xdr:from>
    <xdr:to>
      <xdr:col>67</xdr:col>
      <xdr:colOff>101600</xdr:colOff>
      <xdr:row>78</xdr:row>
      <xdr:rowOff>130328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146855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6867</xdr:rowOff>
    </xdr:from>
    <xdr:ext cx="249299"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3799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74540</xdr:rowOff>
    </xdr:from>
    <xdr:to>
      <xdr:col>67</xdr:col>
      <xdr:colOff>101600</xdr:colOff>
      <xdr:row>79</xdr:row>
      <xdr:rowOff>4690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4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167267</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54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134446</xdr:rowOff>
    </xdr:from>
    <xdr:to>
      <xdr:col>85</xdr:col>
      <xdr:colOff>126364</xdr:colOff>
      <xdr:row>98</xdr:row>
      <xdr:rowOff>134136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736396"/>
          <a:ext cx="1269" cy="1199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137963</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134136</xdr:rowOff>
    </xdr:from>
    <xdr:to>
      <xdr:col>86</xdr:col>
      <xdr:colOff>25400</xdr:colOff>
      <xdr:row>98</xdr:row>
      <xdr:rowOff>134136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81123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11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527,298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134446</xdr:rowOff>
    </xdr:from>
    <xdr:to>
      <xdr:col>86</xdr:col>
      <xdr:colOff>25400</xdr:colOff>
      <xdr:row>91</xdr:row>
      <xdr:rowOff>134446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73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30873</xdr:rowOff>
    </xdr:from>
    <xdr:to>
      <xdr:col>85</xdr:col>
      <xdr:colOff>127000</xdr:colOff>
      <xdr:row>98</xdr:row>
      <xdr:rowOff>32814</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832973"/>
          <a:ext cx="838200" cy="1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70462</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529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47585</xdr:rowOff>
    </xdr:from>
    <xdr:to>
      <xdr:col>85</xdr:col>
      <xdr:colOff>177800</xdr:colOff>
      <xdr:row>97</xdr:row>
      <xdr:rowOff>149185</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6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25854</xdr:rowOff>
    </xdr:from>
    <xdr:to>
      <xdr:col>81</xdr:col>
      <xdr:colOff>50800</xdr:colOff>
      <xdr:row>98</xdr:row>
      <xdr:rowOff>30873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4592300" y="16827954"/>
          <a:ext cx="889000" cy="5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56294</xdr:rowOff>
    </xdr:from>
    <xdr:to>
      <xdr:col>81</xdr:col>
      <xdr:colOff>101600</xdr:colOff>
      <xdr:row>97</xdr:row>
      <xdr:rowOff>157894</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68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2971</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24033</xdr:rowOff>
    </xdr:from>
    <xdr:to>
      <xdr:col>76</xdr:col>
      <xdr:colOff>114300</xdr:colOff>
      <xdr:row>98</xdr:row>
      <xdr:rowOff>25854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3703300" y="16826133"/>
          <a:ext cx="889000" cy="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61080</xdr:rowOff>
    </xdr:from>
    <xdr:to>
      <xdr:col>76</xdr:col>
      <xdr:colOff>165100</xdr:colOff>
      <xdr:row>97</xdr:row>
      <xdr:rowOff>162680</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69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7757</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4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24033</xdr:rowOff>
    </xdr:from>
    <xdr:to>
      <xdr:col>71</xdr:col>
      <xdr:colOff>177800</xdr:colOff>
      <xdr:row>98</xdr:row>
      <xdr:rowOff>26152</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826133"/>
          <a:ext cx="889000" cy="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68486</xdr:rowOff>
    </xdr:from>
    <xdr:to>
      <xdr:col>72</xdr:col>
      <xdr:colOff>38100</xdr:colOff>
      <xdr:row>97</xdr:row>
      <xdr:rowOff>170086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69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15163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47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94411</xdr:rowOff>
    </xdr:from>
    <xdr:to>
      <xdr:col>67</xdr:col>
      <xdr:colOff>101600</xdr:colOff>
      <xdr:row>98</xdr:row>
      <xdr:rowOff>24561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72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41088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50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153464</xdr:rowOff>
    </xdr:from>
    <xdr:to>
      <xdr:col>85</xdr:col>
      <xdr:colOff>177800</xdr:colOff>
      <xdr:row>98</xdr:row>
      <xdr:rowOff>83614</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78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68391</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699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151523</xdr:rowOff>
    </xdr:from>
    <xdr:to>
      <xdr:col>81</xdr:col>
      <xdr:colOff>101600</xdr:colOff>
      <xdr:row>98</xdr:row>
      <xdr:rowOff>81673</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78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72800</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87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146504</xdr:rowOff>
    </xdr:from>
    <xdr:to>
      <xdr:col>76</xdr:col>
      <xdr:colOff>165100</xdr:colOff>
      <xdr:row>98</xdr:row>
      <xdr:rowOff>76654</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777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67781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869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144683</xdr:rowOff>
    </xdr:from>
    <xdr:to>
      <xdr:col>72</xdr:col>
      <xdr:colOff>38100</xdr:colOff>
      <xdr:row>98</xdr:row>
      <xdr:rowOff>74833</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775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65960</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868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146802</xdr:rowOff>
    </xdr:from>
    <xdr:to>
      <xdr:col>67</xdr:col>
      <xdr:colOff>101600</xdr:colOff>
      <xdr:row>98</xdr:row>
      <xdr:rowOff>76952</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777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68079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870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01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11,742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134129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777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111252</xdr:rowOff>
    </xdr:from>
    <xdr:to>
      <xdr:col>116</xdr:col>
      <xdr:colOff>114300</xdr:colOff>
      <xdr:row>39</xdr:row>
      <xdr:rowOff>41402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106934</xdr:rowOff>
    </xdr:from>
    <xdr:to>
      <xdr:col>112</xdr:col>
      <xdr:colOff>38100</xdr:colOff>
      <xdr:row>39</xdr:row>
      <xdr:rowOff>37084</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2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53611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121539</xdr:rowOff>
    </xdr:from>
    <xdr:to>
      <xdr:col>107</xdr:col>
      <xdr:colOff>101600</xdr:colOff>
      <xdr:row>39</xdr:row>
      <xdr:rowOff>51689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68216</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11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81153</xdr:rowOff>
    </xdr:from>
    <xdr:to>
      <xdr:col>102</xdr:col>
      <xdr:colOff>165100</xdr:colOff>
      <xdr:row>39</xdr:row>
      <xdr:rowOff>11303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59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27830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371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123444</xdr:rowOff>
    </xdr:from>
    <xdr:to>
      <xdr:col>98</xdr:col>
      <xdr:colOff>38100</xdr:colOff>
      <xdr:row>39</xdr:row>
      <xdr:rowOff>53594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70121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13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89679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47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前年度から住民一人当たりコストが上昇した項目は、議会費、</a:t>
          </a:r>
          <a:r>
            <a:rPr kumimoji="1" lang="ja-JP" altLang="en-US" sz="1100">
              <a:solidFill>
                <a:sysClr val="windowText" lastClr="000000"/>
              </a:solidFill>
              <a:effectLst/>
              <a:latin typeface="+mn-lt"/>
              <a:ea typeface="+mn-ea"/>
              <a:cs typeface="+mn-cs"/>
            </a:rPr>
            <a:t>総務</a:t>
          </a:r>
          <a:r>
            <a:rPr kumimoji="1" lang="ja-JP" altLang="ja-JP" sz="1100">
              <a:solidFill>
                <a:sysClr val="windowText" lastClr="000000"/>
              </a:solidFill>
              <a:effectLst/>
              <a:latin typeface="+mn-lt"/>
              <a:ea typeface="+mn-ea"/>
              <a:cs typeface="+mn-cs"/>
            </a:rPr>
            <a:t>費、</a:t>
          </a:r>
          <a:r>
            <a:rPr kumimoji="1" lang="ja-JP" altLang="en-US" sz="1100">
              <a:solidFill>
                <a:sysClr val="windowText" lastClr="000000"/>
              </a:solidFill>
              <a:effectLst/>
              <a:latin typeface="+mn-lt"/>
              <a:ea typeface="+mn-ea"/>
              <a:cs typeface="+mn-cs"/>
            </a:rPr>
            <a:t>民生費</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商工費、消防</a:t>
          </a:r>
          <a:r>
            <a:rPr kumimoji="1" lang="ja-JP" altLang="ja-JP" sz="1100">
              <a:solidFill>
                <a:sysClr val="windowText" lastClr="000000"/>
              </a:solidFill>
              <a:effectLst/>
              <a:latin typeface="+mn-lt"/>
              <a:ea typeface="+mn-ea"/>
              <a:cs typeface="+mn-cs"/>
            </a:rPr>
            <a:t>費、</a:t>
          </a:r>
          <a:r>
            <a:rPr kumimoji="1" lang="ja-JP" altLang="en-US" sz="1100">
              <a:solidFill>
                <a:sysClr val="windowText" lastClr="000000"/>
              </a:solidFill>
              <a:effectLst/>
              <a:latin typeface="+mn-lt"/>
              <a:ea typeface="+mn-ea"/>
              <a:cs typeface="+mn-cs"/>
            </a:rPr>
            <a:t>教育</a:t>
          </a:r>
          <a:r>
            <a:rPr kumimoji="1" lang="ja-JP" altLang="ja-JP" sz="1100">
              <a:solidFill>
                <a:sysClr val="windowText" lastClr="000000"/>
              </a:solidFill>
              <a:effectLst/>
              <a:latin typeface="+mn-lt"/>
              <a:ea typeface="+mn-ea"/>
              <a:cs typeface="+mn-cs"/>
            </a:rPr>
            <a:t>費である。議会費については、決算額は人口減少に伴って、住民一人当たりコストが</a:t>
          </a:r>
          <a:r>
            <a:rPr kumimoji="1" lang="en-US" altLang="ja-JP" sz="1100">
              <a:solidFill>
                <a:sysClr val="windowText" lastClr="000000"/>
              </a:solidFill>
              <a:effectLst/>
              <a:latin typeface="+mn-lt"/>
              <a:ea typeface="+mn-ea"/>
              <a:cs typeface="+mn-cs"/>
            </a:rPr>
            <a:t>1,277</a:t>
          </a:r>
          <a:r>
            <a:rPr kumimoji="1" lang="ja-JP" altLang="ja-JP" sz="1100">
              <a:solidFill>
                <a:sysClr val="windowText" lastClr="000000"/>
              </a:solidFill>
              <a:effectLst/>
              <a:latin typeface="+mn-lt"/>
              <a:ea typeface="+mn-ea"/>
              <a:cs typeface="+mn-cs"/>
            </a:rPr>
            <a:t>円上昇し</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前年度から</a:t>
          </a:r>
          <a:r>
            <a:rPr kumimoji="1" lang="ja-JP" altLang="en-US" sz="1100">
              <a:solidFill>
                <a:sysClr val="windowText" lastClr="000000"/>
              </a:solidFill>
              <a:effectLst/>
              <a:latin typeface="+mn-lt"/>
              <a:ea typeface="+mn-ea"/>
              <a:cs typeface="+mn-cs"/>
            </a:rPr>
            <a:t>７百万円</a:t>
          </a:r>
          <a:r>
            <a:rPr kumimoji="1" lang="ja-JP" altLang="ja-JP" sz="1100">
              <a:solidFill>
                <a:sysClr val="windowText" lastClr="000000"/>
              </a:solidFill>
              <a:effectLst/>
              <a:latin typeface="+mn-lt"/>
              <a:ea typeface="+mn-ea"/>
              <a:cs typeface="+mn-cs"/>
            </a:rPr>
            <a:t>増加した。</a:t>
          </a:r>
          <a:r>
            <a:rPr kumimoji="1" lang="ja-JP" altLang="en-US" sz="1100">
              <a:solidFill>
                <a:sysClr val="windowText" lastClr="000000"/>
              </a:solidFill>
              <a:effectLst/>
              <a:latin typeface="+mn-lt"/>
              <a:ea typeface="+mn-ea"/>
              <a:cs typeface="+mn-cs"/>
            </a:rPr>
            <a:t>総務</a:t>
          </a:r>
          <a:r>
            <a:rPr kumimoji="1" lang="ja-JP" altLang="ja-JP" sz="1100">
              <a:solidFill>
                <a:sysClr val="windowText" lastClr="000000"/>
              </a:solidFill>
              <a:effectLst/>
              <a:latin typeface="+mn-lt"/>
              <a:ea typeface="+mn-ea"/>
              <a:cs typeface="+mn-cs"/>
            </a:rPr>
            <a:t>費については、</a:t>
          </a:r>
          <a:r>
            <a:rPr kumimoji="1" lang="ja-JP" altLang="en-US" sz="1100">
              <a:solidFill>
                <a:sysClr val="windowText" lastClr="000000"/>
              </a:solidFill>
              <a:effectLst/>
              <a:latin typeface="+mn-lt"/>
              <a:ea typeface="+mn-ea"/>
              <a:cs typeface="+mn-cs"/>
            </a:rPr>
            <a:t>保健福祉防災センター長寿命化工事</a:t>
          </a:r>
          <a:r>
            <a:rPr kumimoji="1" lang="ja-JP" altLang="ja-JP" sz="1100">
              <a:solidFill>
                <a:sysClr val="windowText" lastClr="000000"/>
              </a:solidFill>
              <a:effectLst/>
              <a:latin typeface="+mn-lt"/>
              <a:ea typeface="+mn-ea"/>
              <a:cs typeface="+mn-cs"/>
            </a:rPr>
            <a:t>の増加等に伴い</a:t>
          </a:r>
          <a:r>
            <a:rPr kumimoji="1" lang="ja-JP" altLang="ja-JP" sz="1100">
              <a:solidFill>
                <a:srgbClr val="FF0000"/>
              </a:solidFill>
              <a:effectLst/>
              <a:latin typeface="+mn-lt"/>
              <a:ea typeface="+mn-ea"/>
              <a:cs typeface="+mn-cs"/>
            </a:rPr>
            <a:t>、</a:t>
          </a:r>
          <a:r>
            <a:rPr kumimoji="1" lang="ja-JP" altLang="ja-JP" sz="1100">
              <a:solidFill>
                <a:sysClr val="windowText" lastClr="000000"/>
              </a:solidFill>
              <a:effectLst/>
              <a:latin typeface="+mn-lt"/>
              <a:ea typeface="+mn-ea"/>
              <a:cs typeface="+mn-cs"/>
            </a:rPr>
            <a:t>決算額が前年度から</a:t>
          </a:r>
          <a:r>
            <a:rPr kumimoji="1" lang="en-US" altLang="ja-JP" sz="1100">
              <a:solidFill>
                <a:sysClr val="windowText" lastClr="000000"/>
              </a:solidFill>
              <a:effectLst/>
              <a:latin typeface="+mn-lt"/>
              <a:ea typeface="+mn-ea"/>
              <a:cs typeface="+mn-cs"/>
            </a:rPr>
            <a:t>196</a:t>
          </a:r>
          <a:r>
            <a:rPr kumimoji="1" lang="ja-JP" altLang="ja-JP" sz="1100">
              <a:solidFill>
                <a:sysClr val="windowText" lastClr="000000"/>
              </a:solidFill>
              <a:effectLst/>
              <a:latin typeface="+mn-lt"/>
              <a:ea typeface="+mn-ea"/>
              <a:cs typeface="+mn-cs"/>
            </a:rPr>
            <a:t>百万円増加した。</a:t>
          </a:r>
          <a:r>
            <a:rPr kumimoji="1" lang="ja-JP" altLang="en-US" sz="1100">
              <a:solidFill>
                <a:sysClr val="windowText" lastClr="000000"/>
              </a:solidFill>
              <a:effectLst/>
              <a:latin typeface="+mn-lt"/>
              <a:ea typeface="+mn-ea"/>
              <a:cs typeface="+mn-cs"/>
            </a:rPr>
            <a:t>民生</a:t>
          </a:r>
          <a:r>
            <a:rPr kumimoji="1" lang="ja-JP" altLang="ja-JP" sz="1100">
              <a:solidFill>
                <a:sysClr val="windowText" lastClr="000000"/>
              </a:solidFill>
              <a:effectLst/>
              <a:latin typeface="+mn-lt"/>
              <a:ea typeface="+mn-ea"/>
              <a:cs typeface="+mn-cs"/>
            </a:rPr>
            <a:t>費については、</a:t>
          </a:r>
          <a:r>
            <a:rPr kumimoji="1" lang="ja-JP" altLang="en-US" sz="1100">
              <a:solidFill>
                <a:sysClr val="windowText" lastClr="000000"/>
              </a:solidFill>
              <a:effectLst/>
              <a:latin typeface="+mn-lt"/>
              <a:ea typeface="+mn-ea"/>
              <a:cs typeface="+mn-cs"/>
            </a:rPr>
            <a:t>国民健康保険及び後期高齢者医療特別会計繰出金</a:t>
          </a:r>
          <a:r>
            <a:rPr kumimoji="1" lang="ja-JP" altLang="ja-JP" sz="1100">
              <a:solidFill>
                <a:sysClr val="windowText" lastClr="000000"/>
              </a:solidFill>
              <a:effectLst/>
              <a:latin typeface="+mn-lt"/>
              <a:ea typeface="+mn-ea"/>
              <a:cs typeface="+mn-cs"/>
            </a:rPr>
            <a:t>の増額等に伴い、決算額が前年度から</a:t>
          </a:r>
          <a:r>
            <a:rPr kumimoji="1" lang="en-US" altLang="ja-JP" sz="1100">
              <a:solidFill>
                <a:sysClr val="windowText" lastClr="000000"/>
              </a:solidFill>
              <a:effectLst/>
              <a:latin typeface="+mn-lt"/>
              <a:ea typeface="+mn-ea"/>
              <a:cs typeface="+mn-cs"/>
            </a:rPr>
            <a:t>14</a:t>
          </a:r>
          <a:r>
            <a:rPr kumimoji="1" lang="ja-JP" altLang="ja-JP" sz="1100">
              <a:solidFill>
                <a:sysClr val="windowText" lastClr="000000"/>
              </a:solidFill>
              <a:effectLst/>
              <a:latin typeface="+mn-lt"/>
              <a:ea typeface="+mn-ea"/>
              <a:cs typeface="+mn-cs"/>
            </a:rPr>
            <a:t>百万円増加した。</a:t>
          </a:r>
          <a:r>
            <a:rPr kumimoji="1" lang="ja-JP" altLang="en-US" sz="1100">
              <a:solidFill>
                <a:sysClr val="windowText" lastClr="000000"/>
              </a:solidFill>
              <a:effectLst/>
              <a:latin typeface="+mn-lt"/>
              <a:ea typeface="+mn-ea"/>
              <a:cs typeface="+mn-cs"/>
            </a:rPr>
            <a:t>商工</a:t>
          </a:r>
          <a:r>
            <a:rPr kumimoji="1" lang="ja-JP" altLang="ja-JP" sz="1100">
              <a:solidFill>
                <a:sysClr val="windowText" lastClr="000000"/>
              </a:solidFill>
              <a:effectLst/>
              <a:latin typeface="+mn-lt"/>
              <a:ea typeface="+mn-ea"/>
              <a:cs typeface="+mn-cs"/>
            </a:rPr>
            <a:t>費については、</a:t>
          </a:r>
          <a:r>
            <a:rPr kumimoji="1" lang="ja-JP" altLang="en-US" sz="1100">
              <a:solidFill>
                <a:sysClr val="windowText" lastClr="000000"/>
              </a:solidFill>
              <a:effectLst/>
              <a:latin typeface="+mn-lt"/>
              <a:ea typeface="+mn-ea"/>
              <a:cs typeface="+mn-cs"/>
            </a:rPr>
            <a:t>七滝駐車場公衆トイレ及び</a:t>
          </a:r>
          <a:r>
            <a:rPr kumimoji="1" lang="ja-JP" altLang="ja-JP" sz="1100">
              <a:solidFill>
                <a:sysClr val="windowText" lastClr="000000"/>
              </a:solidFill>
              <a:effectLst/>
              <a:latin typeface="+mn-lt"/>
              <a:ea typeface="+mn-ea"/>
              <a:cs typeface="+mn-cs"/>
            </a:rPr>
            <a:t>花卉園駐車場整備</a:t>
          </a:r>
          <a:r>
            <a:rPr kumimoji="1" lang="ja-JP" altLang="en-US" sz="1100">
              <a:solidFill>
                <a:sysClr val="windowText" lastClr="000000"/>
              </a:solidFill>
              <a:effectLst/>
              <a:latin typeface="+mn-lt"/>
              <a:ea typeface="+mn-ea"/>
              <a:cs typeface="+mn-cs"/>
            </a:rPr>
            <a:t>工事</a:t>
          </a:r>
          <a:r>
            <a:rPr kumimoji="1" lang="ja-JP" altLang="ja-JP" sz="1100">
              <a:solidFill>
                <a:sysClr val="windowText" lastClr="000000"/>
              </a:solidFill>
              <a:effectLst/>
              <a:latin typeface="+mn-lt"/>
              <a:ea typeface="+mn-ea"/>
              <a:cs typeface="+mn-cs"/>
            </a:rPr>
            <a:t>の増額等に伴い、決算額が前年度から</a:t>
          </a:r>
          <a:r>
            <a:rPr kumimoji="1" lang="en-US" altLang="ja-JP" sz="1100">
              <a:solidFill>
                <a:sysClr val="windowText" lastClr="000000"/>
              </a:solidFill>
              <a:effectLst/>
              <a:latin typeface="+mn-lt"/>
              <a:ea typeface="+mn-ea"/>
              <a:cs typeface="+mn-cs"/>
            </a:rPr>
            <a:t>140</a:t>
          </a:r>
          <a:r>
            <a:rPr kumimoji="1" lang="ja-JP" altLang="ja-JP" sz="1100">
              <a:solidFill>
                <a:sysClr val="windowText" lastClr="000000"/>
              </a:solidFill>
              <a:effectLst/>
              <a:latin typeface="+mn-lt"/>
              <a:ea typeface="+mn-ea"/>
              <a:cs typeface="+mn-cs"/>
            </a:rPr>
            <a:t>百万円増加した。</a:t>
          </a:r>
          <a:r>
            <a:rPr kumimoji="1" lang="ja-JP" altLang="en-US" sz="1100">
              <a:solidFill>
                <a:sysClr val="windowText" lastClr="000000"/>
              </a:solidFill>
              <a:effectLst/>
              <a:latin typeface="+mn-lt"/>
              <a:ea typeface="+mn-ea"/>
              <a:cs typeface="+mn-cs"/>
            </a:rPr>
            <a:t>消防費</a:t>
          </a:r>
          <a:r>
            <a:rPr kumimoji="1" lang="ja-JP" altLang="ja-JP" sz="1100">
              <a:solidFill>
                <a:sysClr val="windowText" lastClr="000000"/>
              </a:solidFill>
              <a:effectLst/>
              <a:latin typeface="+mn-lt"/>
              <a:ea typeface="+mn-ea"/>
              <a:cs typeface="+mn-cs"/>
            </a:rPr>
            <a:t>については、</a:t>
          </a:r>
          <a:r>
            <a:rPr kumimoji="1" lang="ja-JP" altLang="ja-JP" sz="1100">
              <a:solidFill>
                <a:schemeClr val="dk1"/>
              </a:solidFill>
              <a:effectLst/>
              <a:latin typeface="+mn-lt"/>
              <a:ea typeface="+mn-ea"/>
              <a:cs typeface="+mn-cs"/>
            </a:rPr>
            <a:t>防災情報伝達システム整備整備工事</a:t>
          </a:r>
          <a:r>
            <a:rPr kumimoji="1" lang="ja-JP" altLang="en-US" sz="1100">
              <a:solidFill>
                <a:schemeClr val="dk1"/>
              </a:solidFill>
              <a:effectLst/>
              <a:latin typeface="+mn-lt"/>
              <a:ea typeface="+mn-ea"/>
              <a:cs typeface="+mn-cs"/>
            </a:rPr>
            <a:t>や</a:t>
          </a:r>
          <a:r>
            <a:rPr kumimoji="1" lang="ja-JP" altLang="en-US" sz="1100">
              <a:solidFill>
                <a:sysClr val="windowText" lastClr="000000"/>
              </a:solidFill>
              <a:effectLst/>
              <a:latin typeface="+mn-lt"/>
              <a:ea typeface="+mn-ea"/>
              <a:cs typeface="+mn-cs"/>
            </a:rPr>
            <a:t>下田地区消防組合負担金</a:t>
          </a:r>
          <a:r>
            <a:rPr kumimoji="1" lang="ja-JP" altLang="ja-JP" sz="1100">
              <a:solidFill>
                <a:sysClr val="windowText" lastClr="000000"/>
              </a:solidFill>
              <a:effectLst/>
              <a:latin typeface="+mn-lt"/>
              <a:ea typeface="+mn-ea"/>
              <a:cs typeface="+mn-cs"/>
            </a:rPr>
            <a:t>の増加等に伴い、決算額が前年度から</a:t>
          </a:r>
          <a:r>
            <a:rPr kumimoji="1" lang="en-US" altLang="ja-JP" sz="1100">
              <a:solidFill>
                <a:sysClr val="windowText" lastClr="000000"/>
              </a:solidFill>
              <a:effectLst/>
              <a:latin typeface="+mn-lt"/>
              <a:ea typeface="+mn-ea"/>
              <a:cs typeface="+mn-cs"/>
            </a:rPr>
            <a:t>129</a:t>
          </a:r>
          <a:r>
            <a:rPr kumimoji="1" lang="ja-JP" altLang="ja-JP" sz="1100">
              <a:solidFill>
                <a:sysClr val="windowText" lastClr="000000"/>
              </a:solidFill>
              <a:effectLst/>
              <a:latin typeface="+mn-lt"/>
              <a:ea typeface="+mn-ea"/>
              <a:cs typeface="+mn-cs"/>
            </a:rPr>
            <a:t>百万円増加した。</a:t>
          </a:r>
          <a:r>
            <a:rPr kumimoji="1" lang="ja-JP" altLang="en-US" sz="1100">
              <a:solidFill>
                <a:sysClr val="windowText" lastClr="000000"/>
              </a:solidFill>
              <a:effectLst/>
              <a:latin typeface="+mn-lt"/>
              <a:ea typeface="+mn-ea"/>
              <a:cs typeface="+mn-cs"/>
            </a:rPr>
            <a:t>教育</a:t>
          </a:r>
          <a:r>
            <a:rPr kumimoji="1" lang="ja-JP" altLang="ja-JP" sz="1100">
              <a:solidFill>
                <a:sysClr val="windowText" lastClr="000000"/>
              </a:solidFill>
              <a:effectLst/>
              <a:latin typeface="+mn-lt"/>
              <a:ea typeface="+mn-ea"/>
              <a:cs typeface="+mn-cs"/>
            </a:rPr>
            <a:t>費については、</a:t>
          </a:r>
          <a:r>
            <a:rPr kumimoji="1" lang="ja-JP" altLang="en-US" sz="1100">
              <a:solidFill>
                <a:sysClr val="windowText" lastClr="000000"/>
              </a:solidFill>
              <a:effectLst/>
              <a:latin typeface="+mn-lt"/>
              <a:ea typeface="+mn-ea"/>
              <a:cs typeface="+mn-cs"/>
            </a:rPr>
            <a:t>情報通信ネットワーク環境施設</a:t>
          </a:r>
          <a:r>
            <a:rPr kumimoji="1" lang="ja-JP" altLang="ja-JP" sz="1100">
              <a:solidFill>
                <a:sysClr val="windowText" lastClr="000000"/>
              </a:solidFill>
              <a:effectLst/>
              <a:latin typeface="+mn-lt"/>
              <a:ea typeface="+mn-ea"/>
              <a:cs typeface="+mn-cs"/>
            </a:rPr>
            <a:t>整備工事や</a:t>
          </a:r>
          <a:r>
            <a:rPr kumimoji="1" lang="ja-JP" altLang="en-US" sz="1100">
              <a:solidFill>
                <a:sysClr val="windowText" lastClr="000000"/>
              </a:solidFill>
              <a:effectLst/>
              <a:latin typeface="+mn-lt"/>
              <a:ea typeface="+mn-ea"/>
              <a:cs typeface="+mn-cs"/>
            </a:rPr>
            <a:t>学校給食センター設備改修</a:t>
          </a:r>
          <a:r>
            <a:rPr kumimoji="1" lang="ja-JP" altLang="ja-JP" sz="1100">
              <a:solidFill>
                <a:sysClr val="windowText" lastClr="000000"/>
              </a:solidFill>
              <a:effectLst/>
              <a:latin typeface="+mn-lt"/>
              <a:ea typeface="+mn-ea"/>
              <a:cs typeface="+mn-cs"/>
            </a:rPr>
            <a:t>工事の増額等に伴い、決算額が前年度から</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百万円増加した。</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また、消防費は類似団体内平均値を上回っており、</a:t>
          </a:r>
          <a:r>
            <a:rPr kumimoji="1" lang="ja-JP" altLang="en-US" sz="1100">
              <a:solidFill>
                <a:sysClr val="windowText" lastClr="000000"/>
              </a:solidFill>
              <a:effectLst/>
              <a:latin typeface="+mn-lt"/>
              <a:ea typeface="+mn-ea"/>
              <a:cs typeface="+mn-cs"/>
            </a:rPr>
            <a:t>令和５年度</a:t>
          </a:r>
          <a:r>
            <a:rPr kumimoji="1" lang="ja-JP" altLang="ja-JP" sz="1100">
              <a:solidFill>
                <a:sysClr val="windowText" lastClr="000000"/>
              </a:solidFill>
              <a:effectLst/>
              <a:latin typeface="+mn-lt"/>
              <a:ea typeface="+mn-ea"/>
              <a:cs typeface="+mn-cs"/>
            </a:rPr>
            <a:t>からの３ヵ年計画で防災情報伝達システム整備整備工事を行っているため、令和７年度までは高い数値で推移すると見込んでいる。</a:t>
          </a:r>
          <a:endParaRPr lang="ja-JP" altLang="ja-JP" sz="11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静岡県河津町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effectLst/>
              <a:latin typeface="+mn-lt"/>
              <a:ea typeface="+mn-ea"/>
              <a:cs typeface="+mn-cs"/>
            </a:rPr>
            <a:t>　財政調整基金の</a:t>
          </a:r>
          <a:r>
            <a:rPr kumimoji="1" lang="ja-JP" altLang="ja-JP" sz="1200">
              <a:solidFill>
                <a:sysClr val="windowText" lastClr="000000"/>
              </a:solidFill>
              <a:effectLst/>
              <a:latin typeface="+mn-lt"/>
              <a:ea typeface="+mn-ea"/>
              <a:cs typeface="+mn-cs"/>
            </a:rPr>
            <a:t>標準財政規模比は前年度から</a:t>
          </a:r>
          <a:r>
            <a:rPr kumimoji="1" lang="en-US" altLang="ja-JP" sz="1200">
              <a:solidFill>
                <a:sysClr val="windowText" lastClr="000000"/>
              </a:solidFill>
              <a:effectLst/>
              <a:latin typeface="+mn-lt"/>
              <a:ea typeface="+mn-ea"/>
              <a:cs typeface="+mn-cs"/>
            </a:rPr>
            <a:t>1.54</a:t>
          </a:r>
          <a:r>
            <a:rPr kumimoji="1" lang="ja-JP" altLang="ja-JP" sz="1200">
              <a:solidFill>
                <a:sysClr val="windowText" lastClr="000000"/>
              </a:solidFill>
              <a:effectLst/>
              <a:latin typeface="+mn-lt"/>
              <a:ea typeface="+mn-ea"/>
              <a:cs typeface="+mn-cs"/>
            </a:rPr>
            <a:t>ポイント</a:t>
          </a:r>
          <a:r>
            <a:rPr kumimoji="1" lang="ja-JP" altLang="en-US" sz="1200">
              <a:solidFill>
                <a:sysClr val="windowText" lastClr="000000"/>
              </a:solidFill>
              <a:effectLst/>
              <a:latin typeface="+mn-lt"/>
              <a:ea typeface="+mn-ea"/>
              <a:cs typeface="+mn-cs"/>
            </a:rPr>
            <a:t>低下</a:t>
          </a:r>
          <a:r>
            <a:rPr kumimoji="1" lang="ja-JP" altLang="ja-JP" sz="1200">
              <a:solidFill>
                <a:sysClr val="windowText" lastClr="000000"/>
              </a:solidFill>
              <a:effectLst/>
              <a:latin typeface="+mn-lt"/>
              <a:ea typeface="+mn-ea"/>
              <a:cs typeface="+mn-cs"/>
            </a:rPr>
            <a:t>した。実質収支は、翌年度に繰</a:t>
          </a:r>
          <a:r>
            <a:rPr kumimoji="1" lang="ja-JP" altLang="en-US" sz="1200">
              <a:solidFill>
                <a:sysClr val="windowText" lastClr="000000"/>
              </a:solidFill>
              <a:effectLst/>
              <a:latin typeface="+mn-lt"/>
              <a:ea typeface="+mn-ea"/>
              <a:cs typeface="+mn-cs"/>
            </a:rPr>
            <a:t>り</a:t>
          </a:r>
          <a:r>
            <a:rPr kumimoji="1" lang="ja-JP" altLang="ja-JP" sz="1200">
              <a:solidFill>
                <a:sysClr val="windowText" lastClr="000000"/>
              </a:solidFill>
              <a:effectLst/>
              <a:latin typeface="+mn-lt"/>
              <a:ea typeface="+mn-ea"/>
              <a:cs typeface="+mn-cs"/>
            </a:rPr>
            <a:t>越</a:t>
          </a:r>
          <a:r>
            <a:rPr kumimoji="1" lang="ja-JP" altLang="en-US" sz="1200">
              <a:solidFill>
                <a:sysClr val="windowText" lastClr="000000"/>
              </a:solidFill>
              <a:effectLst/>
              <a:latin typeface="+mn-lt"/>
              <a:ea typeface="+mn-ea"/>
              <a:cs typeface="+mn-cs"/>
            </a:rPr>
            <a:t>す</a:t>
          </a:r>
          <a:r>
            <a:rPr kumimoji="1" lang="ja-JP" altLang="ja-JP" sz="1200">
              <a:solidFill>
                <a:sysClr val="windowText" lastClr="000000"/>
              </a:solidFill>
              <a:effectLst/>
              <a:latin typeface="+mn-lt"/>
              <a:ea typeface="+mn-ea"/>
              <a:cs typeface="+mn-cs"/>
            </a:rPr>
            <a:t>べき財源</a:t>
          </a:r>
          <a:r>
            <a:rPr kumimoji="1" lang="ja-JP" altLang="en-US" sz="1200">
              <a:solidFill>
                <a:sysClr val="windowText" lastClr="000000"/>
              </a:solidFill>
              <a:effectLst/>
              <a:latin typeface="+mn-lt"/>
              <a:ea typeface="+mn-ea"/>
              <a:cs typeface="+mn-cs"/>
            </a:rPr>
            <a:t>が上昇し</a:t>
          </a:r>
          <a:r>
            <a:rPr kumimoji="1" lang="ja-JP" altLang="ja-JP" sz="1200">
              <a:solidFill>
                <a:sysClr val="windowText" lastClr="000000"/>
              </a:solidFill>
              <a:effectLst/>
              <a:latin typeface="+mn-lt"/>
              <a:ea typeface="+mn-ea"/>
              <a:cs typeface="+mn-cs"/>
            </a:rPr>
            <a:t>、歳入歳出差引額が前年度から▲</a:t>
          </a:r>
          <a:r>
            <a:rPr kumimoji="1" lang="en-US" altLang="ja-JP" sz="1200">
              <a:solidFill>
                <a:sysClr val="windowText" lastClr="000000"/>
              </a:solidFill>
              <a:effectLst/>
              <a:latin typeface="+mn-lt"/>
              <a:ea typeface="+mn-ea"/>
              <a:cs typeface="+mn-cs"/>
            </a:rPr>
            <a:t>36</a:t>
          </a:r>
          <a:r>
            <a:rPr kumimoji="1" lang="ja-JP" altLang="ja-JP" sz="1200">
              <a:solidFill>
                <a:sysClr val="windowText" lastClr="000000"/>
              </a:solidFill>
              <a:effectLst/>
              <a:latin typeface="+mn-lt"/>
              <a:ea typeface="+mn-ea"/>
              <a:cs typeface="+mn-cs"/>
            </a:rPr>
            <a:t>百万円となり、標準財政規模比は</a:t>
          </a:r>
          <a:r>
            <a:rPr kumimoji="1" lang="en-US" altLang="ja-JP" sz="1200">
              <a:solidFill>
                <a:sysClr val="windowText" lastClr="000000"/>
              </a:solidFill>
              <a:effectLst/>
              <a:latin typeface="+mn-lt"/>
              <a:ea typeface="+mn-ea"/>
              <a:cs typeface="+mn-cs"/>
            </a:rPr>
            <a:t>1.2</a:t>
          </a:r>
          <a:r>
            <a:rPr kumimoji="1" lang="ja-JP" altLang="ja-JP" sz="1200">
              <a:solidFill>
                <a:sysClr val="windowText" lastClr="000000"/>
              </a:solidFill>
              <a:effectLst/>
              <a:latin typeface="+mn-lt"/>
              <a:ea typeface="+mn-ea"/>
              <a:cs typeface="+mn-cs"/>
            </a:rPr>
            <a:t>ポイント</a:t>
          </a:r>
          <a:r>
            <a:rPr kumimoji="1" lang="ja-JP" altLang="en-US" sz="1200">
              <a:solidFill>
                <a:sysClr val="windowText" lastClr="000000"/>
              </a:solidFill>
              <a:effectLst/>
              <a:latin typeface="+mn-lt"/>
              <a:ea typeface="+mn-ea"/>
              <a:cs typeface="+mn-cs"/>
            </a:rPr>
            <a:t>上昇</a:t>
          </a:r>
          <a:r>
            <a:rPr kumimoji="1" lang="ja-JP" altLang="ja-JP" sz="1200">
              <a:solidFill>
                <a:sysClr val="windowText" lastClr="000000"/>
              </a:solidFill>
              <a:effectLst/>
              <a:latin typeface="+mn-lt"/>
              <a:ea typeface="+mn-ea"/>
              <a:cs typeface="+mn-cs"/>
            </a:rPr>
            <a:t>した。実質単年度収支は</a:t>
          </a:r>
          <a:r>
            <a:rPr kumimoji="1" lang="en-US" altLang="ja-JP" sz="1200">
              <a:solidFill>
                <a:sysClr val="windowText" lastClr="000000"/>
              </a:solidFill>
              <a:effectLst/>
              <a:latin typeface="+mn-lt"/>
              <a:ea typeface="+mn-ea"/>
              <a:cs typeface="+mn-cs"/>
            </a:rPr>
            <a:t>40</a:t>
          </a:r>
          <a:r>
            <a:rPr kumimoji="1" lang="ja-JP" altLang="ja-JP" sz="1200">
              <a:solidFill>
                <a:sysClr val="windowText" lastClr="000000"/>
              </a:solidFill>
              <a:effectLst/>
              <a:latin typeface="+mn-lt"/>
              <a:ea typeface="+mn-ea"/>
              <a:cs typeface="+mn-cs"/>
            </a:rPr>
            <a:t>百万円となったものの、前年度から▲</a:t>
          </a:r>
          <a:r>
            <a:rPr kumimoji="1" lang="en-US" altLang="ja-JP" sz="1200">
              <a:solidFill>
                <a:sysClr val="windowText" lastClr="000000"/>
              </a:solidFill>
              <a:effectLst/>
              <a:latin typeface="+mn-lt"/>
              <a:ea typeface="+mn-ea"/>
              <a:cs typeface="+mn-cs"/>
            </a:rPr>
            <a:t>25</a:t>
          </a:r>
          <a:r>
            <a:rPr kumimoji="1" lang="ja-JP" altLang="ja-JP" sz="1200">
              <a:solidFill>
                <a:sysClr val="windowText" lastClr="000000"/>
              </a:solidFill>
              <a:effectLst/>
              <a:latin typeface="+mn-lt"/>
              <a:ea typeface="+mn-ea"/>
              <a:cs typeface="+mn-cs"/>
            </a:rPr>
            <a:t>百万円で実質単年度収支の標準財政規模比は、前年度から</a:t>
          </a:r>
          <a:r>
            <a:rPr kumimoji="1" lang="en-US" altLang="ja-JP" sz="1200">
              <a:solidFill>
                <a:sysClr val="windowText" lastClr="000000"/>
              </a:solidFill>
              <a:effectLst/>
              <a:latin typeface="+mn-lt"/>
              <a:ea typeface="+mn-ea"/>
              <a:cs typeface="+mn-cs"/>
            </a:rPr>
            <a:t>0.96</a:t>
          </a:r>
          <a:r>
            <a:rPr kumimoji="1" lang="ja-JP" altLang="ja-JP" sz="1200">
              <a:solidFill>
                <a:sysClr val="windowText" lastClr="000000"/>
              </a:solidFill>
              <a:effectLst/>
              <a:latin typeface="+mn-lt"/>
              <a:ea typeface="+mn-ea"/>
              <a:cs typeface="+mn-cs"/>
            </a:rPr>
            <a:t>ポイント低下した。</a:t>
          </a:r>
          <a:endParaRPr lang="ja-JP" altLang="ja-JP" sz="1200">
            <a:solidFill>
              <a:sysClr val="windowText" lastClr="000000"/>
            </a:solidFill>
            <a:effectLst/>
          </a:endParaRPr>
        </a:p>
        <a:p>
          <a:r>
            <a:rPr kumimoji="1" lang="ja-JP" altLang="ja-JP" sz="1200">
              <a:solidFill>
                <a:srgbClr val="FF0000"/>
              </a:solidFill>
              <a:effectLst/>
              <a:latin typeface="+mn-lt"/>
              <a:ea typeface="+mn-ea"/>
              <a:cs typeface="+mn-cs"/>
            </a:rPr>
            <a:t>　</a:t>
          </a:r>
          <a:r>
            <a:rPr kumimoji="1" lang="ja-JP" altLang="ja-JP" sz="1200">
              <a:solidFill>
                <a:sysClr val="windowText" lastClr="000000"/>
              </a:solidFill>
              <a:effectLst/>
              <a:latin typeface="+mn-lt"/>
              <a:ea typeface="+mn-ea"/>
              <a:cs typeface="+mn-cs"/>
            </a:rPr>
            <a:t>今後も更なる財源確保や経費節減を図り、健全な財政運営に努める。</a:t>
          </a:r>
          <a:endParaRPr lang="ja-JP" altLang="ja-JP" sz="12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静岡県河津町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これまでと同様に各会計とも黒字となっている。</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一般会計については、実質収支が前年度から</a:t>
          </a:r>
          <a:r>
            <a:rPr kumimoji="1" lang="en-US" altLang="ja-JP" sz="1100">
              <a:solidFill>
                <a:sysClr val="windowText" lastClr="000000"/>
              </a:solidFill>
              <a:effectLst/>
              <a:latin typeface="+mn-lt"/>
              <a:ea typeface="+mn-ea"/>
              <a:cs typeface="+mn-cs"/>
            </a:rPr>
            <a:t>40</a:t>
          </a:r>
          <a:r>
            <a:rPr kumimoji="1" lang="ja-JP" altLang="ja-JP" sz="1100">
              <a:solidFill>
                <a:sysClr val="windowText" lastClr="000000"/>
              </a:solidFill>
              <a:effectLst/>
              <a:latin typeface="+mn-lt"/>
              <a:ea typeface="+mn-ea"/>
              <a:cs typeface="+mn-cs"/>
            </a:rPr>
            <a:t>百万円</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となったことから、黒字額の標準財政規模比は、</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上昇</a:t>
          </a:r>
          <a:r>
            <a:rPr kumimoji="1" lang="ja-JP" altLang="ja-JP" sz="1100">
              <a:solidFill>
                <a:sysClr val="windowText" lastClr="000000"/>
              </a:solidFill>
              <a:effectLst/>
              <a:latin typeface="+mn-lt"/>
              <a:ea typeface="+mn-ea"/>
              <a:cs typeface="+mn-cs"/>
            </a:rPr>
            <a:t>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温泉事業会計については、給湯件数と給湯量の増加により営業収益が増加し、黒字額が前年度</a:t>
          </a:r>
          <a:r>
            <a:rPr kumimoji="1" lang="en-US" altLang="ja-JP" sz="1100">
              <a:solidFill>
                <a:sysClr val="windowText" lastClr="000000"/>
              </a:solidFill>
              <a:effectLst/>
              <a:latin typeface="+mn-lt"/>
              <a:ea typeface="+mn-ea"/>
              <a:cs typeface="+mn-cs"/>
            </a:rPr>
            <a:t>22</a:t>
          </a:r>
          <a:r>
            <a:rPr kumimoji="1" lang="ja-JP" altLang="ja-JP" sz="1100">
              <a:solidFill>
                <a:sysClr val="windowText" lastClr="000000"/>
              </a:solidFill>
              <a:effectLst/>
              <a:latin typeface="+mn-lt"/>
              <a:ea typeface="+mn-ea"/>
              <a:cs typeface="+mn-cs"/>
            </a:rPr>
            <a:t>百万円増となっており、黒字額の標準財政規模比は、前年度から</a:t>
          </a:r>
          <a:r>
            <a:rPr kumimoji="1" lang="en-US" altLang="ja-JP" sz="1100">
              <a:solidFill>
                <a:sysClr val="windowText" lastClr="000000"/>
              </a:solidFill>
              <a:effectLst/>
              <a:latin typeface="+mn-lt"/>
              <a:ea typeface="+mn-ea"/>
              <a:cs typeface="+mn-cs"/>
            </a:rPr>
            <a:t>0.05</a:t>
          </a:r>
          <a:r>
            <a:rPr kumimoji="1" lang="ja-JP" altLang="ja-JP" sz="1100">
              <a:solidFill>
                <a:sysClr val="windowText" lastClr="000000"/>
              </a:solidFill>
              <a:effectLst/>
              <a:latin typeface="+mn-lt"/>
              <a:ea typeface="+mn-ea"/>
              <a:cs typeface="+mn-cs"/>
            </a:rPr>
            <a:t>ポイント上昇した。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水道事業会計については、総有収水量の減少に伴い、営業収益は減少となった</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事業費用の削減により、黒字額が前年度から</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百万円</a:t>
          </a:r>
          <a:r>
            <a:rPr kumimoji="1" lang="ja-JP" altLang="en-US" sz="1100">
              <a:solidFill>
                <a:sysClr val="windowText" lastClr="000000"/>
              </a:solidFill>
              <a:effectLst/>
              <a:latin typeface="+mn-lt"/>
              <a:ea typeface="+mn-ea"/>
              <a:cs typeface="+mn-cs"/>
            </a:rPr>
            <a:t>減</a:t>
          </a:r>
          <a:r>
            <a:rPr kumimoji="1" lang="ja-JP" altLang="ja-JP" sz="1100">
              <a:solidFill>
                <a:sysClr val="windowText" lastClr="000000"/>
              </a:solidFill>
              <a:effectLst/>
              <a:latin typeface="+mn-lt"/>
              <a:ea typeface="+mn-ea"/>
              <a:cs typeface="+mn-cs"/>
            </a:rPr>
            <a:t>となっており、黒字額の標準財政規模比は、前年度から</a:t>
          </a:r>
          <a:r>
            <a:rPr kumimoji="1" lang="en-US" altLang="ja-JP" sz="1100">
              <a:solidFill>
                <a:sysClr val="windowText" lastClr="000000"/>
              </a:solidFill>
              <a:effectLst/>
              <a:latin typeface="+mn-lt"/>
              <a:ea typeface="+mn-ea"/>
              <a:cs typeface="+mn-cs"/>
            </a:rPr>
            <a:t>0.49</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低下</a:t>
          </a:r>
          <a:r>
            <a:rPr kumimoji="1" lang="ja-JP" altLang="ja-JP" sz="1100">
              <a:solidFill>
                <a:sysClr val="windowText" lastClr="000000"/>
              </a:solidFill>
              <a:effectLst/>
              <a:latin typeface="+mn-lt"/>
              <a:ea typeface="+mn-ea"/>
              <a:cs typeface="+mn-cs"/>
            </a:rPr>
            <a:t>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介護保険特別会計については、</a:t>
          </a:r>
          <a:r>
            <a:rPr kumimoji="1" lang="ja-JP" altLang="en-US" sz="1100">
              <a:solidFill>
                <a:sysClr val="windowText" lastClr="000000"/>
              </a:solidFill>
              <a:effectLst/>
              <a:latin typeface="+mn-lt"/>
              <a:ea typeface="+mn-ea"/>
              <a:cs typeface="+mn-cs"/>
            </a:rPr>
            <a:t>保険給付費が</a:t>
          </a:r>
          <a:r>
            <a:rPr kumimoji="1" lang="en-US" altLang="ja-JP" sz="1100">
              <a:solidFill>
                <a:sysClr val="windowText" lastClr="000000"/>
              </a:solidFill>
              <a:effectLst/>
              <a:latin typeface="+mn-lt"/>
              <a:ea typeface="+mn-ea"/>
              <a:cs typeface="+mn-cs"/>
            </a:rPr>
            <a:t>36</a:t>
          </a:r>
          <a:r>
            <a:rPr kumimoji="1" lang="ja-JP" altLang="en-US" sz="1100">
              <a:solidFill>
                <a:sysClr val="windowText" lastClr="000000"/>
              </a:solidFill>
              <a:effectLst/>
              <a:latin typeface="+mn-lt"/>
              <a:ea typeface="+mn-ea"/>
              <a:cs typeface="+mn-cs"/>
            </a:rPr>
            <a:t>百万円減少したことにより、</a:t>
          </a:r>
          <a:r>
            <a:rPr kumimoji="1" lang="ja-JP" altLang="ja-JP" sz="1100">
              <a:solidFill>
                <a:sysClr val="windowText" lastClr="000000"/>
              </a:solidFill>
              <a:effectLst/>
              <a:latin typeface="+mn-lt"/>
              <a:ea typeface="+mn-ea"/>
              <a:cs typeface="+mn-cs"/>
            </a:rPr>
            <a:t>黒字額が前年度から</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百万円増となり、黒字額の標準財政規模比は、前年度から</a:t>
          </a:r>
          <a:r>
            <a:rPr kumimoji="1" lang="en-US" altLang="ja-JP" sz="1100">
              <a:solidFill>
                <a:sysClr val="windowText" lastClr="000000"/>
              </a:solidFill>
              <a:effectLst/>
              <a:latin typeface="+mn-lt"/>
              <a:ea typeface="+mn-ea"/>
              <a:cs typeface="+mn-cs"/>
            </a:rPr>
            <a:t>0.88</a:t>
          </a:r>
          <a:r>
            <a:rPr kumimoji="1" lang="ja-JP" altLang="ja-JP" sz="1100">
              <a:solidFill>
                <a:sysClr val="windowText" lastClr="000000"/>
              </a:solidFill>
              <a:effectLst/>
              <a:latin typeface="+mn-lt"/>
              <a:ea typeface="+mn-ea"/>
              <a:cs typeface="+mn-cs"/>
            </a:rPr>
            <a:t>ポイント上昇した。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国民健康保険特別会計については、歳入歳出ともに減額となっているが歳入減が歳出減を上回っている</a:t>
          </a:r>
          <a:r>
            <a:rPr kumimoji="1" lang="ja-JP" altLang="en-US" sz="1100">
              <a:solidFill>
                <a:sysClr val="windowText" lastClr="000000"/>
              </a:solidFill>
              <a:effectLst/>
              <a:latin typeface="+mn-lt"/>
              <a:ea typeface="+mn-ea"/>
              <a:cs typeface="+mn-cs"/>
            </a:rPr>
            <a:t>ことと、保険給付費が６百万円増加している</a:t>
          </a:r>
          <a:r>
            <a:rPr kumimoji="1" lang="ja-JP" altLang="ja-JP" sz="1100">
              <a:solidFill>
                <a:sysClr val="windowText" lastClr="000000"/>
              </a:solidFill>
              <a:effectLst/>
              <a:latin typeface="+mn-lt"/>
              <a:ea typeface="+mn-ea"/>
              <a:cs typeface="+mn-cs"/>
            </a:rPr>
            <a:t>ため、黒字額が前年度から</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百万円減となり、黒字額の標準財政規模比は、前年度から</a:t>
          </a:r>
          <a:r>
            <a:rPr kumimoji="1" lang="en-US" altLang="ja-JP" sz="1100">
              <a:solidFill>
                <a:sysClr val="windowText" lastClr="000000"/>
              </a:solidFill>
              <a:effectLst/>
              <a:latin typeface="+mn-lt"/>
              <a:ea typeface="+mn-ea"/>
              <a:cs typeface="+mn-cs"/>
            </a:rPr>
            <a:t>0.34</a:t>
          </a:r>
          <a:r>
            <a:rPr kumimoji="1" lang="ja-JP" altLang="ja-JP" sz="1100">
              <a:solidFill>
                <a:sysClr val="windowText" lastClr="000000"/>
              </a:solidFill>
              <a:effectLst/>
              <a:latin typeface="+mn-lt"/>
              <a:ea typeface="+mn-ea"/>
              <a:cs typeface="+mn-cs"/>
            </a:rPr>
            <a:t>ポイント低下した。</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国民健康保険及び介護保険の両特別会計は、一般会計繰入金に依存することのないよう、健全な財政運営に努めていく。</a:t>
          </a:r>
          <a:endParaRPr lang="ja-JP" altLang="ja-JP" sz="11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その他会計についても、赤字は発生していない状況であり、引き続き計画的な事業運営を図り、健全な財政運営に努めていく。</a:t>
          </a:r>
          <a:endParaRPr lang="ja-JP" altLang="ja-JP" sz="11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6" zoomScaleNormal="86"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5290078</v>
      </c>
      <c r="BO4" s="449"/>
      <c r="BP4" s="449"/>
      <c r="BQ4" s="449"/>
      <c r="BR4" s="449"/>
      <c r="BS4" s="449"/>
      <c r="BT4" s="449"/>
      <c r="BU4" s="450"/>
      <c r="BV4" s="448">
        <v>5027656</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7</v>
      </c>
      <c r="CU4" s="589"/>
      <c r="CV4" s="589"/>
      <c r="CW4" s="589"/>
      <c r="CX4" s="589"/>
      <c r="CY4" s="589"/>
      <c r="CZ4" s="589"/>
      <c r="DA4" s="590"/>
      <c r="DB4" s="588">
        <v>5.8</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5052572</v>
      </c>
      <c r="BO5" s="420"/>
      <c r="BP5" s="420"/>
      <c r="BQ5" s="420"/>
      <c r="BR5" s="420"/>
      <c r="BS5" s="420"/>
      <c r="BT5" s="420"/>
      <c r="BU5" s="421"/>
      <c r="BV5" s="419">
        <v>4826235</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91.3</v>
      </c>
      <c r="CU5" s="417"/>
      <c r="CV5" s="417"/>
      <c r="CW5" s="417"/>
      <c r="CX5" s="417"/>
      <c r="CY5" s="417"/>
      <c r="CZ5" s="417"/>
      <c r="DA5" s="418"/>
      <c r="DB5" s="416">
        <v>89.7</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237506</v>
      </c>
      <c r="BO6" s="420"/>
      <c r="BP6" s="420"/>
      <c r="BQ6" s="420"/>
      <c r="BR6" s="420"/>
      <c r="BS6" s="420"/>
      <c r="BT6" s="420"/>
      <c r="BU6" s="421"/>
      <c r="BV6" s="419">
        <v>201421</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91.5</v>
      </c>
      <c r="CU6" s="563"/>
      <c r="CV6" s="563"/>
      <c r="CW6" s="563"/>
      <c r="CX6" s="563"/>
      <c r="CY6" s="563"/>
      <c r="CZ6" s="563"/>
      <c r="DA6" s="564"/>
      <c r="DB6" s="562">
        <v>90.3</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36624</v>
      </c>
      <c r="BO7" s="420"/>
      <c r="BP7" s="420"/>
      <c r="BQ7" s="420"/>
      <c r="BR7" s="420"/>
      <c r="BS7" s="420"/>
      <c r="BT7" s="420"/>
      <c r="BU7" s="421"/>
      <c r="BV7" s="419">
        <v>40118</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2861879</v>
      </c>
      <c r="CU7" s="420"/>
      <c r="CV7" s="420"/>
      <c r="CW7" s="420"/>
      <c r="CX7" s="420"/>
      <c r="CY7" s="420"/>
      <c r="CZ7" s="420"/>
      <c r="DA7" s="421"/>
      <c r="DB7" s="419">
        <v>2773109</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200882</v>
      </c>
      <c r="BO8" s="420"/>
      <c r="BP8" s="420"/>
      <c r="BQ8" s="420"/>
      <c r="BR8" s="420"/>
      <c r="BS8" s="420"/>
      <c r="BT8" s="420"/>
      <c r="BU8" s="421"/>
      <c r="BV8" s="419">
        <v>161303</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0.38</v>
      </c>
      <c r="CU8" s="523"/>
      <c r="CV8" s="523"/>
      <c r="CW8" s="523"/>
      <c r="CX8" s="523"/>
      <c r="CY8" s="523"/>
      <c r="CZ8" s="523"/>
      <c r="DA8" s="524"/>
      <c r="DB8" s="522">
        <v>0.39</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6870</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110</v>
      </c>
      <c r="AV9" s="478"/>
      <c r="AW9" s="478"/>
      <c r="AX9" s="478"/>
      <c r="AY9" s="433" t="s">
        <v>111</v>
      </c>
      <c r="AZ9" s="434"/>
      <c r="BA9" s="434"/>
      <c r="BB9" s="434"/>
      <c r="BC9" s="434"/>
      <c r="BD9" s="434"/>
      <c r="BE9" s="434"/>
      <c r="BF9" s="434"/>
      <c r="BG9" s="434"/>
      <c r="BH9" s="434"/>
      <c r="BI9" s="434"/>
      <c r="BJ9" s="434"/>
      <c r="BK9" s="434"/>
      <c r="BL9" s="434"/>
      <c r="BM9" s="435"/>
      <c r="BN9" s="419">
        <v>39579</v>
      </c>
      <c r="BO9" s="420"/>
      <c r="BP9" s="420"/>
      <c r="BQ9" s="420"/>
      <c r="BR9" s="420"/>
      <c r="BS9" s="420"/>
      <c r="BT9" s="420"/>
      <c r="BU9" s="421"/>
      <c r="BV9" s="419">
        <v>-24113</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8.6999999999999993</v>
      </c>
      <c r="CU9" s="417"/>
      <c r="CV9" s="417"/>
      <c r="CW9" s="417"/>
      <c r="CX9" s="417"/>
      <c r="CY9" s="417"/>
      <c r="CZ9" s="417"/>
      <c r="DA9" s="418"/>
      <c r="DB9" s="416">
        <v>8.8000000000000007</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7303</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110</v>
      </c>
      <c r="AV10" s="478"/>
      <c r="AW10" s="478"/>
      <c r="AX10" s="478"/>
      <c r="AY10" s="433" t="s">
        <v>115</v>
      </c>
      <c r="AZ10" s="434"/>
      <c r="BA10" s="434"/>
      <c r="BB10" s="434"/>
      <c r="BC10" s="434"/>
      <c r="BD10" s="434"/>
      <c r="BE10" s="434"/>
      <c r="BF10" s="434"/>
      <c r="BG10" s="434"/>
      <c r="BH10" s="434"/>
      <c r="BI10" s="434"/>
      <c r="BJ10" s="434"/>
      <c r="BK10" s="434"/>
      <c r="BL10" s="434"/>
      <c r="BM10" s="435"/>
      <c r="BN10" s="419">
        <v>15</v>
      </c>
      <c r="BO10" s="420"/>
      <c r="BP10" s="420"/>
      <c r="BQ10" s="420"/>
      <c r="BR10" s="420"/>
      <c r="BS10" s="420"/>
      <c r="BT10" s="420"/>
      <c r="BU10" s="421"/>
      <c r="BV10" s="419">
        <v>111872</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6398</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22926</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6298</v>
      </c>
      <c r="S13" s="507"/>
      <c r="T13" s="507"/>
      <c r="U13" s="507"/>
      <c r="V13" s="508"/>
      <c r="W13" s="509" t="s">
        <v>131</v>
      </c>
      <c r="X13" s="405"/>
      <c r="Y13" s="405"/>
      <c r="Z13" s="405"/>
      <c r="AA13" s="405"/>
      <c r="AB13" s="406"/>
      <c r="AC13" s="372">
        <v>389</v>
      </c>
      <c r="AD13" s="373"/>
      <c r="AE13" s="373"/>
      <c r="AF13" s="373"/>
      <c r="AG13" s="374"/>
      <c r="AH13" s="372">
        <v>469</v>
      </c>
      <c r="AI13" s="373"/>
      <c r="AJ13" s="373"/>
      <c r="AK13" s="373"/>
      <c r="AL13" s="432"/>
      <c r="AM13" s="476" t="s">
        <v>132</v>
      </c>
      <c r="AN13" s="376"/>
      <c r="AO13" s="376"/>
      <c r="AP13" s="376"/>
      <c r="AQ13" s="376"/>
      <c r="AR13" s="376"/>
      <c r="AS13" s="376"/>
      <c r="AT13" s="377"/>
      <c r="AU13" s="477" t="s">
        <v>110</v>
      </c>
      <c r="AV13" s="478"/>
      <c r="AW13" s="478"/>
      <c r="AX13" s="478"/>
      <c r="AY13" s="433" t="s">
        <v>133</v>
      </c>
      <c r="AZ13" s="434"/>
      <c r="BA13" s="434"/>
      <c r="BB13" s="434"/>
      <c r="BC13" s="434"/>
      <c r="BD13" s="434"/>
      <c r="BE13" s="434"/>
      <c r="BF13" s="434"/>
      <c r="BG13" s="434"/>
      <c r="BH13" s="434"/>
      <c r="BI13" s="434"/>
      <c r="BJ13" s="434"/>
      <c r="BK13" s="434"/>
      <c r="BL13" s="434"/>
      <c r="BM13" s="435"/>
      <c r="BN13" s="419">
        <v>39594</v>
      </c>
      <c r="BO13" s="420"/>
      <c r="BP13" s="420"/>
      <c r="BQ13" s="420"/>
      <c r="BR13" s="420"/>
      <c r="BS13" s="420"/>
      <c r="BT13" s="420"/>
      <c r="BU13" s="421"/>
      <c r="BV13" s="419">
        <v>64833</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5.7</v>
      </c>
      <c r="CU13" s="417"/>
      <c r="CV13" s="417"/>
      <c r="CW13" s="417"/>
      <c r="CX13" s="417"/>
      <c r="CY13" s="417"/>
      <c r="CZ13" s="417"/>
      <c r="DA13" s="418"/>
      <c r="DB13" s="416">
        <v>5.9</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6552</v>
      </c>
      <c r="S14" s="507"/>
      <c r="T14" s="507"/>
      <c r="U14" s="507"/>
      <c r="V14" s="508"/>
      <c r="W14" s="510"/>
      <c r="X14" s="408"/>
      <c r="Y14" s="408"/>
      <c r="Z14" s="408"/>
      <c r="AA14" s="408"/>
      <c r="AB14" s="409"/>
      <c r="AC14" s="499">
        <v>11.8</v>
      </c>
      <c r="AD14" s="500"/>
      <c r="AE14" s="500"/>
      <c r="AF14" s="500"/>
      <c r="AG14" s="501"/>
      <c r="AH14" s="499">
        <v>13</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6482</v>
      </c>
      <c r="S15" s="507"/>
      <c r="T15" s="507"/>
      <c r="U15" s="507"/>
      <c r="V15" s="508"/>
      <c r="W15" s="509" t="s">
        <v>137</v>
      </c>
      <c r="X15" s="405"/>
      <c r="Y15" s="405"/>
      <c r="Z15" s="405"/>
      <c r="AA15" s="405"/>
      <c r="AB15" s="406"/>
      <c r="AC15" s="372">
        <v>460</v>
      </c>
      <c r="AD15" s="373"/>
      <c r="AE15" s="373"/>
      <c r="AF15" s="373"/>
      <c r="AG15" s="374"/>
      <c r="AH15" s="372">
        <v>486</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970359</v>
      </c>
      <c r="BO15" s="449"/>
      <c r="BP15" s="449"/>
      <c r="BQ15" s="449"/>
      <c r="BR15" s="449"/>
      <c r="BS15" s="449"/>
      <c r="BT15" s="449"/>
      <c r="BU15" s="450"/>
      <c r="BV15" s="448">
        <v>959434</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14</v>
      </c>
      <c r="AD16" s="500"/>
      <c r="AE16" s="500"/>
      <c r="AF16" s="500"/>
      <c r="AG16" s="501"/>
      <c r="AH16" s="499">
        <v>13.5</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2601879</v>
      </c>
      <c r="BO16" s="420"/>
      <c r="BP16" s="420"/>
      <c r="BQ16" s="420"/>
      <c r="BR16" s="420"/>
      <c r="BS16" s="420"/>
      <c r="BT16" s="420"/>
      <c r="BU16" s="421"/>
      <c r="BV16" s="419">
        <v>2504620</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2443</v>
      </c>
      <c r="AD17" s="373"/>
      <c r="AE17" s="373"/>
      <c r="AF17" s="373"/>
      <c r="AG17" s="374"/>
      <c r="AH17" s="372">
        <v>2639</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1222048</v>
      </c>
      <c r="BO17" s="420"/>
      <c r="BP17" s="420"/>
      <c r="BQ17" s="420"/>
      <c r="BR17" s="420"/>
      <c r="BS17" s="420"/>
      <c r="BT17" s="420"/>
      <c r="BU17" s="421"/>
      <c r="BV17" s="419">
        <v>1207624</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100.69</v>
      </c>
      <c r="M18" s="472"/>
      <c r="N18" s="472"/>
      <c r="O18" s="472"/>
      <c r="P18" s="472"/>
      <c r="Q18" s="472"/>
      <c r="R18" s="473"/>
      <c r="S18" s="473"/>
      <c r="T18" s="473"/>
      <c r="U18" s="473"/>
      <c r="V18" s="474"/>
      <c r="W18" s="490"/>
      <c r="X18" s="491"/>
      <c r="Y18" s="491"/>
      <c r="Z18" s="491"/>
      <c r="AA18" s="491"/>
      <c r="AB18" s="515"/>
      <c r="AC18" s="389">
        <v>74.2</v>
      </c>
      <c r="AD18" s="390"/>
      <c r="AE18" s="390"/>
      <c r="AF18" s="390"/>
      <c r="AG18" s="475"/>
      <c r="AH18" s="389">
        <v>73.400000000000006</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2675045</v>
      </c>
      <c r="BO18" s="420"/>
      <c r="BP18" s="420"/>
      <c r="BQ18" s="420"/>
      <c r="BR18" s="420"/>
      <c r="BS18" s="420"/>
      <c r="BT18" s="420"/>
      <c r="BU18" s="421"/>
      <c r="BV18" s="419">
        <v>2570792</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68</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3451240</v>
      </c>
      <c r="BO19" s="420"/>
      <c r="BP19" s="420"/>
      <c r="BQ19" s="420"/>
      <c r="BR19" s="420"/>
      <c r="BS19" s="420"/>
      <c r="BT19" s="420"/>
      <c r="BU19" s="421"/>
      <c r="BV19" s="419">
        <v>3546467</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2936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3391013</v>
      </c>
      <c r="BO22" s="449"/>
      <c r="BP22" s="449"/>
      <c r="BQ22" s="449"/>
      <c r="BR22" s="449"/>
      <c r="BS22" s="449"/>
      <c r="BT22" s="449"/>
      <c r="BU22" s="450"/>
      <c r="BV22" s="448">
        <v>3043049</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3250845</v>
      </c>
      <c r="BO23" s="420"/>
      <c r="BP23" s="420"/>
      <c r="BQ23" s="420"/>
      <c r="BR23" s="420"/>
      <c r="BS23" s="420"/>
      <c r="BT23" s="420"/>
      <c r="BU23" s="421"/>
      <c r="BV23" s="419">
        <v>2881902</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6700</v>
      </c>
      <c r="R24" s="373"/>
      <c r="S24" s="373"/>
      <c r="T24" s="373"/>
      <c r="U24" s="373"/>
      <c r="V24" s="374"/>
      <c r="W24" s="462"/>
      <c r="X24" s="399"/>
      <c r="Y24" s="400"/>
      <c r="Z24" s="375" t="s">
        <v>162</v>
      </c>
      <c r="AA24" s="376"/>
      <c r="AB24" s="376"/>
      <c r="AC24" s="376"/>
      <c r="AD24" s="376"/>
      <c r="AE24" s="376"/>
      <c r="AF24" s="376"/>
      <c r="AG24" s="377"/>
      <c r="AH24" s="372">
        <v>76</v>
      </c>
      <c r="AI24" s="373"/>
      <c r="AJ24" s="373"/>
      <c r="AK24" s="373"/>
      <c r="AL24" s="374"/>
      <c r="AM24" s="372">
        <v>220172</v>
      </c>
      <c r="AN24" s="373"/>
      <c r="AO24" s="373"/>
      <c r="AP24" s="373"/>
      <c r="AQ24" s="373"/>
      <c r="AR24" s="374"/>
      <c r="AS24" s="372">
        <v>2897</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2034235</v>
      </c>
      <c r="BO24" s="420"/>
      <c r="BP24" s="420"/>
      <c r="BQ24" s="420"/>
      <c r="BR24" s="420"/>
      <c r="BS24" s="420"/>
      <c r="BT24" s="420"/>
      <c r="BU24" s="421"/>
      <c r="BV24" s="419">
        <v>1528793</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5640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880593</v>
      </c>
      <c r="BO25" s="449"/>
      <c r="BP25" s="449"/>
      <c r="BQ25" s="449"/>
      <c r="BR25" s="449"/>
      <c r="BS25" s="449"/>
      <c r="BT25" s="449"/>
      <c r="BU25" s="450"/>
      <c r="BV25" s="448">
        <v>1475512</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5120</v>
      </c>
      <c r="R26" s="373"/>
      <c r="S26" s="373"/>
      <c r="T26" s="373"/>
      <c r="U26" s="373"/>
      <c r="V26" s="374"/>
      <c r="W26" s="462"/>
      <c r="X26" s="399"/>
      <c r="Y26" s="400"/>
      <c r="Z26" s="375" t="s">
        <v>168</v>
      </c>
      <c r="AA26" s="430"/>
      <c r="AB26" s="430"/>
      <c r="AC26" s="430"/>
      <c r="AD26" s="430"/>
      <c r="AE26" s="430"/>
      <c r="AF26" s="430"/>
      <c r="AG26" s="431"/>
      <c r="AH26" s="372">
        <v>1</v>
      </c>
      <c r="AI26" s="373"/>
      <c r="AJ26" s="373"/>
      <c r="AK26" s="373"/>
      <c r="AL26" s="374"/>
      <c r="AM26" s="372" t="s">
        <v>169</v>
      </c>
      <c r="AN26" s="373"/>
      <c r="AO26" s="373"/>
      <c r="AP26" s="373"/>
      <c r="AQ26" s="373"/>
      <c r="AR26" s="374"/>
      <c r="AS26" s="372" t="s">
        <v>169</v>
      </c>
      <c r="AT26" s="373"/>
      <c r="AU26" s="373"/>
      <c r="AV26" s="373"/>
      <c r="AW26" s="373"/>
      <c r="AX26" s="432"/>
      <c r="AY26" s="459" t="s">
        <v>170</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171</v>
      </c>
      <c r="F27" s="376"/>
      <c r="G27" s="376"/>
      <c r="H27" s="376"/>
      <c r="I27" s="376"/>
      <c r="J27" s="376"/>
      <c r="K27" s="377"/>
      <c r="L27" s="372">
        <v>1</v>
      </c>
      <c r="M27" s="373"/>
      <c r="N27" s="373"/>
      <c r="O27" s="373"/>
      <c r="P27" s="374"/>
      <c r="Q27" s="372">
        <v>2950</v>
      </c>
      <c r="R27" s="373"/>
      <c r="S27" s="373"/>
      <c r="T27" s="373"/>
      <c r="U27" s="373"/>
      <c r="V27" s="374"/>
      <c r="W27" s="462"/>
      <c r="X27" s="399"/>
      <c r="Y27" s="400"/>
      <c r="Z27" s="375" t="s">
        <v>172</v>
      </c>
      <c r="AA27" s="376"/>
      <c r="AB27" s="376"/>
      <c r="AC27" s="376"/>
      <c r="AD27" s="376"/>
      <c r="AE27" s="376"/>
      <c r="AF27" s="376"/>
      <c r="AG27" s="377"/>
      <c r="AH27" s="372">
        <v>7</v>
      </c>
      <c r="AI27" s="373"/>
      <c r="AJ27" s="373"/>
      <c r="AK27" s="373"/>
      <c r="AL27" s="374"/>
      <c r="AM27" s="372">
        <v>20853</v>
      </c>
      <c r="AN27" s="373"/>
      <c r="AO27" s="373"/>
      <c r="AP27" s="373"/>
      <c r="AQ27" s="373"/>
      <c r="AR27" s="374"/>
      <c r="AS27" s="372">
        <v>2979</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358673</v>
      </c>
      <c r="BO27" s="454"/>
      <c r="BP27" s="454"/>
      <c r="BQ27" s="454"/>
      <c r="BR27" s="454"/>
      <c r="BS27" s="454"/>
      <c r="BT27" s="454"/>
      <c r="BU27" s="455"/>
      <c r="BV27" s="453">
        <v>357481</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174</v>
      </c>
      <c r="F28" s="376"/>
      <c r="G28" s="376"/>
      <c r="H28" s="376"/>
      <c r="I28" s="376"/>
      <c r="J28" s="376"/>
      <c r="K28" s="377"/>
      <c r="L28" s="372">
        <v>1</v>
      </c>
      <c r="M28" s="373"/>
      <c r="N28" s="373"/>
      <c r="O28" s="373"/>
      <c r="P28" s="374"/>
      <c r="Q28" s="372">
        <v>2250</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1378427</v>
      </c>
      <c r="BO28" s="449"/>
      <c r="BP28" s="449"/>
      <c r="BQ28" s="449"/>
      <c r="BR28" s="449"/>
      <c r="BS28" s="449"/>
      <c r="BT28" s="449"/>
      <c r="BU28" s="450"/>
      <c r="BV28" s="448">
        <v>1378411</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177</v>
      </c>
      <c r="F29" s="376"/>
      <c r="G29" s="376"/>
      <c r="H29" s="376"/>
      <c r="I29" s="376"/>
      <c r="J29" s="376"/>
      <c r="K29" s="377"/>
      <c r="L29" s="372">
        <v>8</v>
      </c>
      <c r="M29" s="373"/>
      <c r="N29" s="373"/>
      <c r="O29" s="373"/>
      <c r="P29" s="374"/>
      <c r="Q29" s="372">
        <v>2050</v>
      </c>
      <c r="R29" s="373"/>
      <c r="S29" s="373"/>
      <c r="T29" s="373"/>
      <c r="U29" s="373"/>
      <c r="V29" s="374"/>
      <c r="W29" s="463"/>
      <c r="X29" s="464"/>
      <c r="Y29" s="465"/>
      <c r="Z29" s="375" t="s">
        <v>178</v>
      </c>
      <c r="AA29" s="376"/>
      <c r="AB29" s="376"/>
      <c r="AC29" s="376"/>
      <c r="AD29" s="376"/>
      <c r="AE29" s="376"/>
      <c r="AF29" s="376"/>
      <c r="AG29" s="377"/>
      <c r="AH29" s="372">
        <v>83</v>
      </c>
      <c r="AI29" s="373"/>
      <c r="AJ29" s="373"/>
      <c r="AK29" s="373"/>
      <c r="AL29" s="374"/>
      <c r="AM29" s="372">
        <v>241025</v>
      </c>
      <c r="AN29" s="373"/>
      <c r="AO29" s="373"/>
      <c r="AP29" s="373"/>
      <c r="AQ29" s="373"/>
      <c r="AR29" s="374"/>
      <c r="AS29" s="372">
        <v>2904</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179538</v>
      </c>
      <c r="BO29" s="420"/>
      <c r="BP29" s="420"/>
      <c r="BQ29" s="420"/>
      <c r="BR29" s="420"/>
      <c r="BS29" s="420"/>
      <c r="BT29" s="420"/>
      <c r="BU29" s="421"/>
      <c r="BV29" s="419">
        <v>163840</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95.4</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268443</v>
      </c>
      <c r="BO30" s="454"/>
      <c r="BP30" s="454"/>
      <c r="BQ30" s="454"/>
      <c r="BR30" s="454"/>
      <c r="BS30" s="454"/>
      <c r="BT30" s="454"/>
      <c r="BU30" s="455"/>
      <c r="BV30" s="453">
        <v>489094</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4</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7</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9</v>
      </c>
      <c r="BX34" s="367"/>
      <c r="BY34" s="368" t="str">
        <f>IF('各会計、関係団体の財政状況及び健全化判断比率'!B68="","",'各会計、関係団体の財政状況及び健全化判断比率'!B68)</f>
        <v>静岡県市町総合事務組合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河津駅前広場整備事業特別会計</v>
      </c>
      <c r="F35" s="368"/>
      <c r="G35" s="368"/>
      <c r="H35" s="368"/>
      <c r="I35" s="368"/>
      <c r="J35" s="368"/>
      <c r="K35" s="368"/>
      <c r="L35" s="368"/>
      <c r="M35" s="368"/>
      <c r="N35" s="368"/>
      <c r="O35" s="368"/>
      <c r="P35" s="368"/>
      <c r="Q35" s="368"/>
      <c r="R35" s="368"/>
      <c r="S35" s="368"/>
      <c r="T35" s="169"/>
      <c r="U35" s="367">
        <f>IF(W35="","",U34+1)</f>
        <v>5</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f t="shared" ref="AM35:AM43" si="0">IF(AO35="","",AM34+1)</f>
        <v>8</v>
      </c>
      <c r="AN35" s="367"/>
      <c r="AO35" s="368" t="str">
        <f>IF('各会計、関係団体の財政状況及び健全化判断比率'!B32="","",'各会計、関係団体の財政状況及び健全化判断比率'!B32)</f>
        <v>温泉事業会計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10</v>
      </c>
      <c r="BX35" s="367"/>
      <c r="BY35" s="368" t="str">
        <f>IF('各会計、関係団体の財政状況及び健全化判断比率'!B69="","",'各会計、関係団体の財政状況及び健全化判断比率'!B69)</f>
        <v>東河環境センター</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f>IF(E36="","",C35+1)</f>
        <v>3</v>
      </c>
      <c r="D36" s="367"/>
      <c r="E36" s="368" t="str">
        <f>IF('各会計、関係団体の財政状況及び健全化判断比率'!B9="","",'各会計、関係団体の財政状況及び健全化判断比率'!B9)</f>
        <v>土地取得特別会計</v>
      </c>
      <c r="F36" s="368"/>
      <c r="G36" s="368"/>
      <c r="H36" s="368"/>
      <c r="I36" s="368"/>
      <c r="J36" s="368"/>
      <c r="K36" s="368"/>
      <c r="L36" s="368"/>
      <c r="M36" s="368"/>
      <c r="N36" s="368"/>
      <c r="O36" s="368"/>
      <c r="P36" s="368"/>
      <c r="Q36" s="368"/>
      <c r="R36" s="368"/>
      <c r="S36" s="368"/>
      <c r="T36" s="169"/>
      <c r="U36" s="367">
        <f t="shared" ref="U36:U43" si="4">IF(W36="","",U35+1)</f>
        <v>6</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11</v>
      </c>
      <c r="BX36" s="367"/>
      <c r="BY36" s="368" t="str">
        <f>IF('各会計、関係団体の財政状況及び健全化判断比率'!B70="","",'各会計、関係団体の財政状況及び健全化判断比率'!B70)</f>
        <v>伊豆斎場組合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12</v>
      </c>
      <c r="BX37" s="367"/>
      <c r="BY37" s="368" t="str">
        <f>IF('各会計、関係団体の財政状況及び健全化判断比率'!B71="","",'各会計、関係団体の財政状況及び健全化判断比率'!B71)</f>
        <v>下田地区消防組合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13</v>
      </c>
      <c r="BX38" s="367"/>
      <c r="BY38" s="368" t="str">
        <f>IF('各会計、関係団体の財政状況及び健全化判断比率'!B72="","",'各会計、関係団体の財政状況及び健全化判断比率'!B72)</f>
        <v>一部事務組合下田メディカルセンター（普通会計分）</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14</v>
      </c>
      <c r="BX39" s="367"/>
      <c r="BY39" s="368" t="str">
        <f>IF('各会計、関係団体の財政状況及び健全化判断比率'!B73="","",'各会計、関係団体の財政状況及び健全化判断比率'!B73)</f>
        <v>一部事務組合下田メディカルセンター（事業会計分）</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15</v>
      </c>
      <c r="BX40" s="367"/>
      <c r="BY40" s="368" t="str">
        <f>IF('各会計、関係団体の財政状況及び健全化判断比率'!B74="","",'各会計、関係団体の財政状況及び健全化判断比率'!B74)</f>
        <v>静岡県後期高齢者医療広域連合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16</v>
      </c>
      <c r="BX41" s="367"/>
      <c r="BY41" s="368" t="str">
        <f>IF('各会計、関係団体の財政状況及び健全化判断比率'!B75="","",'各会計、関係団体の財政状況及び健全化判断比率'!B75)</f>
        <v>静岡県後期高齢者医療広域連合（事業会計分）</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17</v>
      </c>
      <c r="BX42" s="367"/>
      <c r="BY42" s="368" t="str">
        <f>IF('各会計、関係団体の財政状況及び健全化判断比率'!B76="","",'各会計、関係団体の財政状況及び健全化判断比率'!B76)</f>
        <v>静岡地方税滞納整理機構</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P8EOzZfLzB2rM/KDX8B5dcQkXxaJyGeb8J2z8QpuAFdWfvJ2hWzcGwK/Zv/iYLKseWDlD3PBd86S7oFI11uEZw==" saltValue="Ye2HzYl13DDuw+qYC/yuo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532</v>
      </c>
      <c r="D34" s="1151"/>
      <c r="E34" s="1152"/>
      <c r="F34" s="32">
        <v>20.87</v>
      </c>
      <c r="G34" s="33">
        <v>20.43</v>
      </c>
      <c r="H34" s="33">
        <v>22.23</v>
      </c>
      <c r="I34" s="33">
        <v>23.41</v>
      </c>
      <c r="J34" s="34">
        <v>23.46</v>
      </c>
      <c r="K34" s="22"/>
      <c r="L34" s="22"/>
      <c r="M34" s="22"/>
      <c r="N34" s="22"/>
      <c r="O34" s="22"/>
      <c r="P34" s="22"/>
    </row>
    <row r="35" spans="1:16" ht="39" customHeight="1" x14ac:dyDescent="0.15">
      <c r="A35" s="22"/>
      <c r="B35" s="35"/>
      <c r="C35" s="1145" t="s">
        <v>533</v>
      </c>
      <c r="D35" s="1146"/>
      <c r="E35" s="1147"/>
      <c r="F35" s="36">
        <v>9.19</v>
      </c>
      <c r="G35" s="37">
        <v>8.9700000000000006</v>
      </c>
      <c r="H35" s="37">
        <v>6.67</v>
      </c>
      <c r="I35" s="37">
        <v>5.77</v>
      </c>
      <c r="J35" s="38">
        <v>6.97</v>
      </c>
      <c r="K35" s="22"/>
      <c r="L35" s="22"/>
      <c r="M35" s="22"/>
      <c r="N35" s="22"/>
      <c r="O35" s="22"/>
      <c r="P35" s="22"/>
    </row>
    <row r="36" spans="1:16" ht="39" customHeight="1" x14ac:dyDescent="0.15">
      <c r="A36" s="22"/>
      <c r="B36" s="35"/>
      <c r="C36" s="1145" t="s">
        <v>534</v>
      </c>
      <c r="D36" s="1146"/>
      <c r="E36" s="1147"/>
      <c r="F36" s="36">
        <v>2.93</v>
      </c>
      <c r="G36" s="37">
        <v>3.38</v>
      </c>
      <c r="H36" s="37">
        <v>3.81</v>
      </c>
      <c r="I36" s="37">
        <v>4.84</v>
      </c>
      <c r="J36" s="38">
        <v>5.72</v>
      </c>
      <c r="K36" s="22"/>
      <c r="L36" s="22"/>
      <c r="M36" s="22"/>
      <c r="N36" s="22"/>
      <c r="O36" s="22"/>
      <c r="P36" s="22"/>
    </row>
    <row r="37" spans="1:16" ht="39" customHeight="1" x14ac:dyDescent="0.15">
      <c r="A37" s="22"/>
      <c r="B37" s="35"/>
      <c r="C37" s="1145" t="s">
        <v>535</v>
      </c>
      <c r="D37" s="1146"/>
      <c r="E37" s="1147"/>
      <c r="F37" s="36">
        <v>3.76</v>
      </c>
      <c r="G37" s="37">
        <v>3.82</v>
      </c>
      <c r="H37" s="37">
        <v>5.16</v>
      </c>
      <c r="I37" s="37">
        <v>6.16</v>
      </c>
      <c r="J37" s="38">
        <v>5.67</v>
      </c>
      <c r="K37" s="22"/>
      <c r="L37" s="22"/>
      <c r="M37" s="22"/>
      <c r="N37" s="22"/>
      <c r="O37" s="22"/>
      <c r="P37" s="22"/>
    </row>
    <row r="38" spans="1:16" ht="39" customHeight="1" x14ac:dyDescent="0.15">
      <c r="A38" s="22"/>
      <c r="B38" s="35"/>
      <c r="C38" s="1145" t="s">
        <v>536</v>
      </c>
      <c r="D38" s="1146"/>
      <c r="E38" s="1147"/>
      <c r="F38" s="36">
        <v>0</v>
      </c>
      <c r="G38" s="37">
        <v>0.01</v>
      </c>
      <c r="H38" s="37">
        <v>0.01</v>
      </c>
      <c r="I38" s="37">
        <v>0.02</v>
      </c>
      <c r="J38" s="38">
        <v>0.03</v>
      </c>
      <c r="K38" s="22"/>
      <c r="L38" s="22"/>
      <c r="M38" s="22"/>
      <c r="N38" s="22"/>
      <c r="O38" s="22"/>
      <c r="P38" s="22"/>
    </row>
    <row r="39" spans="1:16" ht="39" customHeight="1" x14ac:dyDescent="0.15">
      <c r="A39" s="22"/>
      <c r="B39" s="35"/>
      <c r="C39" s="1145" t="s">
        <v>537</v>
      </c>
      <c r="D39" s="1146"/>
      <c r="E39" s="1147"/>
      <c r="F39" s="36">
        <v>0.01</v>
      </c>
      <c r="G39" s="37">
        <v>0</v>
      </c>
      <c r="H39" s="37">
        <v>0.02</v>
      </c>
      <c r="I39" s="37">
        <v>0.02</v>
      </c>
      <c r="J39" s="38">
        <v>0.02</v>
      </c>
      <c r="K39" s="22"/>
      <c r="L39" s="22"/>
      <c r="M39" s="22"/>
      <c r="N39" s="22"/>
      <c r="O39" s="22"/>
      <c r="P39" s="22"/>
    </row>
    <row r="40" spans="1:16" ht="39" customHeight="1" x14ac:dyDescent="0.15">
      <c r="A40" s="22"/>
      <c r="B40" s="35"/>
      <c r="C40" s="1145" t="s">
        <v>538</v>
      </c>
      <c r="D40" s="1146"/>
      <c r="E40" s="1147"/>
      <c r="F40" s="36">
        <v>0.01</v>
      </c>
      <c r="G40" s="37">
        <v>0.01</v>
      </c>
      <c r="H40" s="37">
        <v>0.01</v>
      </c>
      <c r="I40" s="37">
        <v>0.01</v>
      </c>
      <c r="J40" s="38">
        <v>0.01</v>
      </c>
      <c r="K40" s="22"/>
      <c r="L40" s="22"/>
      <c r="M40" s="22"/>
      <c r="N40" s="22"/>
      <c r="O40" s="22"/>
      <c r="P40" s="22"/>
    </row>
    <row r="41" spans="1:16" ht="39" customHeight="1" x14ac:dyDescent="0.15">
      <c r="A41" s="22"/>
      <c r="B41" s="35"/>
      <c r="C41" s="1145" t="s">
        <v>539</v>
      </c>
      <c r="D41" s="1146"/>
      <c r="E41" s="1147"/>
      <c r="F41" s="36">
        <v>2.29</v>
      </c>
      <c r="G41" s="37">
        <v>1.53</v>
      </c>
      <c r="H41" s="37">
        <v>1.05</v>
      </c>
      <c r="I41" s="37">
        <v>0.34</v>
      </c>
      <c r="J41" s="38">
        <v>0</v>
      </c>
      <c r="K41" s="22"/>
      <c r="L41" s="22"/>
      <c r="M41" s="22"/>
      <c r="N41" s="22"/>
      <c r="O41" s="22"/>
      <c r="P41" s="22"/>
    </row>
    <row r="42" spans="1:16" ht="39" customHeight="1" x14ac:dyDescent="0.15">
      <c r="A42" s="22"/>
      <c r="B42" s="39"/>
      <c r="C42" s="1145" t="s">
        <v>540</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541</v>
      </c>
      <c r="D43" s="1149"/>
      <c r="E43" s="1150"/>
      <c r="F43" s="41" t="s">
        <v>488</v>
      </c>
      <c r="G43" s="42" t="s">
        <v>488</v>
      </c>
      <c r="H43" s="42" t="s">
        <v>488</v>
      </c>
      <c r="I43" s="42" t="s">
        <v>488</v>
      </c>
      <c r="J43" s="43" t="s">
        <v>488</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yDQjEkh3PzHtBrIxapxVFAD7V1E3rfjWrgRPQfE4aq4km6l/3cpU0NoQckOPjHJQCtGkoPp7I7cnmGSTcvvow==" saltValue="xAHP0IMlFZ5FkjDm1Jf0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349</v>
      </c>
      <c r="L45" s="60">
        <v>349</v>
      </c>
      <c r="M45" s="60">
        <v>335</v>
      </c>
      <c r="N45" s="60">
        <v>312</v>
      </c>
      <c r="O45" s="61">
        <v>299</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78"/>
      <c r="C48" s="1179"/>
      <c r="D48" s="62"/>
      <c r="E48" s="1155" t="s">
        <v>13</v>
      </c>
      <c r="F48" s="1155"/>
      <c r="G48" s="1155"/>
      <c r="H48" s="1155"/>
      <c r="I48" s="1155"/>
      <c r="J48" s="1156"/>
      <c r="K48" s="63">
        <v>4</v>
      </c>
      <c r="L48" s="64">
        <v>6</v>
      </c>
      <c r="M48" s="64">
        <v>3</v>
      </c>
      <c r="N48" s="64">
        <v>2</v>
      </c>
      <c r="O48" s="65">
        <v>1</v>
      </c>
      <c r="P48" s="48"/>
      <c r="Q48" s="48"/>
      <c r="R48" s="48"/>
      <c r="S48" s="48"/>
      <c r="T48" s="48"/>
      <c r="U48" s="48"/>
    </row>
    <row r="49" spans="1:21" ht="30.75" customHeight="1" x14ac:dyDescent="0.15">
      <c r="A49" s="48"/>
      <c r="B49" s="1178"/>
      <c r="C49" s="1179"/>
      <c r="D49" s="62"/>
      <c r="E49" s="1155" t="s">
        <v>14</v>
      </c>
      <c r="F49" s="1155"/>
      <c r="G49" s="1155"/>
      <c r="H49" s="1155"/>
      <c r="I49" s="1155"/>
      <c r="J49" s="1156"/>
      <c r="K49" s="63">
        <v>18</v>
      </c>
      <c r="L49" s="64">
        <v>30</v>
      </c>
      <c r="M49" s="64">
        <v>51</v>
      </c>
      <c r="N49" s="64">
        <v>49</v>
      </c>
      <c r="O49" s="65">
        <v>71</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488</v>
      </c>
      <c r="L50" s="64" t="s">
        <v>488</v>
      </c>
      <c r="M50" s="64" t="s">
        <v>488</v>
      </c>
      <c r="N50" s="64" t="s">
        <v>488</v>
      </c>
      <c r="O50" s="65" t="s">
        <v>488</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488</v>
      </c>
      <c r="L51" s="64" t="s">
        <v>488</v>
      </c>
      <c r="M51" s="64" t="s">
        <v>488</v>
      </c>
      <c r="N51" s="64" t="s">
        <v>488</v>
      </c>
      <c r="O51" s="65" t="s">
        <v>488</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227</v>
      </c>
      <c r="L52" s="64">
        <v>224</v>
      </c>
      <c r="M52" s="64">
        <v>228</v>
      </c>
      <c r="N52" s="64">
        <v>229</v>
      </c>
      <c r="O52" s="65">
        <v>228</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144</v>
      </c>
      <c r="L53" s="69">
        <v>161</v>
      </c>
      <c r="M53" s="69">
        <v>161</v>
      </c>
      <c r="N53" s="69">
        <v>134</v>
      </c>
      <c r="O53" s="70">
        <v>143</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542</v>
      </c>
      <c r="L57" s="81" t="s">
        <v>543</v>
      </c>
      <c r="M57" s="81" t="s">
        <v>544</v>
      </c>
      <c r="N57" s="81" t="s">
        <v>545</v>
      </c>
      <c r="O57" s="82" t="s">
        <v>546</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bvbvXPBviMXGuVNRPuNMNmONMq3DJvDKT5zBhQtuTBrVzye/eUF/9EZEjpXsDtycCSoXCc31h3mAycKRpQhAg==" saltValue="8khZMTVgkqD5fWNJmveWi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527</v>
      </c>
      <c r="J40" s="103" t="s">
        <v>528</v>
      </c>
      <c r="K40" s="103" t="s">
        <v>529</v>
      </c>
      <c r="L40" s="103" t="s">
        <v>530</v>
      </c>
      <c r="M40" s="104" t="s">
        <v>531</v>
      </c>
    </row>
    <row r="41" spans="2:13" ht="27.75" customHeight="1" x14ac:dyDescent="0.15">
      <c r="B41" s="1196" t="s">
        <v>30</v>
      </c>
      <c r="C41" s="1197"/>
      <c r="D41" s="105"/>
      <c r="E41" s="1198" t="s">
        <v>31</v>
      </c>
      <c r="F41" s="1198"/>
      <c r="G41" s="1198"/>
      <c r="H41" s="1199"/>
      <c r="I41" s="343">
        <v>2746</v>
      </c>
      <c r="J41" s="344">
        <v>2766</v>
      </c>
      <c r="K41" s="344">
        <v>2862</v>
      </c>
      <c r="L41" s="344">
        <v>3043</v>
      </c>
      <c r="M41" s="345">
        <v>3391</v>
      </c>
    </row>
    <row r="42" spans="2:13" ht="27.75" customHeight="1" x14ac:dyDescent="0.15">
      <c r="B42" s="1186"/>
      <c r="C42" s="1187"/>
      <c r="D42" s="106"/>
      <c r="E42" s="1190" t="s">
        <v>32</v>
      </c>
      <c r="F42" s="1190"/>
      <c r="G42" s="1190"/>
      <c r="H42" s="1191"/>
      <c r="I42" s="346" t="s">
        <v>488</v>
      </c>
      <c r="J42" s="347" t="s">
        <v>488</v>
      </c>
      <c r="K42" s="347" t="s">
        <v>488</v>
      </c>
      <c r="L42" s="347" t="s">
        <v>488</v>
      </c>
      <c r="M42" s="348" t="s">
        <v>488</v>
      </c>
    </row>
    <row r="43" spans="2:13" ht="27.75" customHeight="1" x14ac:dyDescent="0.15">
      <c r="B43" s="1186"/>
      <c r="C43" s="1187"/>
      <c r="D43" s="106"/>
      <c r="E43" s="1190" t="s">
        <v>33</v>
      </c>
      <c r="F43" s="1190"/>
      <c r="G43" s="1190"/>
      <c r="H43" s="1191"/>
      <c r="I43" s="346" t="s">
        <v>488</v>
      </c>
      <c r="J43" s="347" t="s">
        <v>488</v>
      </c>
      <c r="K43" s="347" t="s">
        <v>488</v>
      </c>
      <c r="L43" s="347" t="s">
        <v>488</v>
      </c>
      <c r="M43" s="348" t="s">
        <v>488</v>
      </c>
    </row>
    <row r="44" spans="2:13" ht="27.75" customHeight="1" x14ac:dyDescent="0.15">
      <c r="B44" s="1186"/>
      <c r="C44" s="1187"/>
      <c r="D44" s="106"/>
      <c r="E44" s="1190" t="s">
        <v>34</v>
      </c>
      <c r="F44" s="1190"/>
      <c r="G44" s="1190"/>
      <c r="H44" s="1191"/>
      <c r="I44" s="346">
        <v>857</v>
      </c>
      <c r="J44" s="347">
        <v>886</v>
      </c>
      <c r="K44" s="347">
        <v>878</v>
      </c>
      <c r="L44" s="347">
        <v>1078</v>
      </c>
      <c r="M44" s="348">
        <v>1012</v>
      </c>
    </row>
    <row r="45" spans="2:13" ht="27.75" customHeight="1" x14ac:dyDescent="0.15">
      <c r="B45" s="1186"/>
      <c r="C45" s="1187"/>
      <c r="D45" s="106"/>
      <c r="E45" s="1190" t="s">
        <v>35</v>
      </c>
      <c r="F45" s="1190"/>
      <c r="G45" s="1190"/>
      <c r="H45" s="1191"/>
      <c r="I45" s="346">
        <v>805</v>
      </c>
      <c r="J45" s="347">
        <v>811</v>
      </c>
      <c r="K45" s="347">
        <v>802</v>
      </c>
      <c r="L45" s="347">
        <v>740</v>
      </c>
      <c r="M45" s="348">
        <v>739</v>
      </c>
    </row>
    <row r="46" spans="2:13" ht="27.75" customHeight="1" x14ac:dyDescent="0.15">
      <c r="B46" s="1186"/>
      <c r="C46" s="1187"/>
      <c r="D46" s="107"/>
      <c r="E46" s="1190" t="s">
        <v>36</v>
      </c>
      <c r="F46" s="1190"/>
      <c r="G46" s="1190"/>
      <c r="H46" s="1191"/>
      <c r="I46" s="346" t="s">
        <v>488</v>
      </c>
      <c r="J46" s="347" t="s">
        <v>488</v>
      </c>
      <c r="K46" s="347" t="s">
        <v>488</v>
      </c>
      <c r="L46" s="347" t="s">
        <v>488</v>
      </c>
      <c r="M46" s="348" t="s">
        <v>488</v>
      </c>
    </row>
    <row r="47" spans="2:13" ht="27.75" customHeight="1" x14ac:dyDescent="0.15">
      <c r="B47" s="1186"/>
      <c r="C47" s="1187"/>
      <c r="D47" s="108"/>
      <c r="E47" s="1200" t="s">
        <v>37</v>
      </c>
      <c r="F47" s="1201"/>
      <c r="G47" s="1201"/>
      <c r="H47" s="1202"/>
      <c r="I47" s="346" t="s">
        <v>488</v>
      </c>
      <c r="J47" s="347" t="s">
        <v>488</v>
      </c>
      <c r="K47" s="347" t="s">
        <v>488</v>
      </c>
      <c r="L47" s="347" t="s">
        <v>488</v>
      </c>
      <c r="M47" s="348" t="s">
        <v>488</v>
      </c>
    </row>
    <row r="48" spans="2:13" ht="27.75" customHeight="1" x14ac:dyDescent="0.15">
      <c r="B48" s="1186"/>
      <c r="C48" s="1187"/>
      <c r="D48" s="106"/>
      <c r="E48" s="1190" t="s">
        <v>38</v>
      </c>
      <c r="F48" s="1190"/>
      <c r="G48" s="1190"/>
      <c r="H48" s="1191"/>
      <c r="I48" s="346" t="s">
        <v>488</v>
      </c>
      <c r="J48" s="347" t="s">
        <v>488</v>
      </c>
      <c r="K48" s="347" t="s">
        <v>488</v>
      </c>
      <c r="L48" s="347" t="s">
        <v>488</v>
      </c>
      <c r="M48" s="348" t="s">
        <v>488</v>
      </c>
    </row>
    <row r="49" spans="2:13" ht="27.75" customHeight="1" x14ac:dyDescent="0.15">
      <c r="B49" s="1188"/>
      <c r="C49" s="1189"/>
      <c r="D49" s="106"/>
      <c r="E49" s="1190" t="s">
        <v>39</v>
      </c>
      <c r="F49" s="1190"/>
      <c r="G49" s="1190"/>
      <c r="H49" s="1191"/>
      <c r="I49" s="346" t="s">
        <v>488</v>
      </c>
      <c r="J49" s="347" t="s">
        <v>488</v>
      </c>
      <c r="K49" s="347" t="s">
        <v>488</v>
      </c>
      <c r="L49" s="347" t="s">
        <v>488</v>
      </c>
      <c r="M49" s="348" t="s">
        <v>488</v>
      </c>
    </row>
    <row r="50" spans="2:13" ht="27.75" customHeight="1" x14ac:dyDescent="0.15">
      <c r="B50" s="1184" t="s">
        <v>40</v>
      </c>
      <c r="C50" s="1185"/>
      <c r="D50" s="109"/>
      <c r="E50" s="1190" t="s">
        <v>41</v>
      </c>
      <c r="F50" s="1190"/>
      <c r="G50" s="1190"/>
      <c r="H50" s="1191"/>
      <c r="I50" s="346">
        <v>886</v>
      </c>
      <c r="J50" s="347">
        <v>1283</v>
      </c>
      <c r="K50" s="347">
        <v>1441</v>
      </c>
      <c r="L50" s="347">
        <v>2346</v>
      </c>
      <c r="M50" s="348">
        <v>2217</v>
      </c>
    </row>
    <row r="51" spans="2:13" ht="27.75" customHeight="1" x14ac:dyDescent="0.15">
      <c r="B51" s="1186"/>
      <c r="C51" s="1187"/>
      <c r="D51" s="106"/>
      <c r="E51" s="1190" t="s">
        <v>42</v>
      </c>
      <c r="F51" s="1190"/>
      <c r="G51" s="1190"/>
      <c r="H51" s="1191"/>
      <c r="I51" s="346" t="s">
        <v>488</v>
      </c>
      <c r="J51" s="347" t="s">
        <v>488</v>
      </c>
      <c r="K51" s="347" t="s">
        <v>488</v>
      </c>
      <c r="L51" s="347" t="s">
        <v>488</v>
      </c>
      <c r="M51" s="348" t="s">
        <v>488</v>
      </c>
    </row>
    <row r="52" spans="2:13" ht="27.75" customHeight="1" x14ac:dyDescent="0.15">
      <c r="B52" s="1188"/>
      <c r="C52" s="1189"/>
      <c r="D52" s="106"/>
      <c r="E52" s="1190" t="s">
        <v>43</v>
      </c>
      <c r="F52" s="1190"/>
      <c r="G52" s="1190"/>
      <c r="H52" s="1191"/>
      <c r="I52" s="346">
        <v>2698</v>
      </c>
      <c r="J52" s="347">
        <v>2592</v>
      </c>
      <c r="K52" s="347">
        <v>2833</v>
      </c>
      <c r="L52" s="347">
        <v>3033</v>
      </c>
      <c r="M52" s="348">
        <v>3220</v>
      </c>
    </row>
    <row r="53" spans="2:13" ht="27.75" customHeight="1" thickBot="1" x14ac:dyDescent="0.2">
      <c r="B53" s="1192" t="s">
        <v>19</v>
      </c>
      <c r="C53" s="1193"/>
      <c r="D53" s="110"/>
      <c r="E53" s="1194" t="s">
        <v>44</v>
      </c>
      <c r="F53" s="1194"/>
      <c r="G53" s="1194"/>
      <c r="H53" s="1195"/>
      <c r="I53" s="349">
        <v>824</v>
      </c>
      <c r="J53" s="350">
        <v>588</v>
      </c>
      <c r="K53" s="350">
        <v>267</v>
      </c>
      <c r="L53" s="350">
        <v>-518</v>
      </c>
      <c r="M53" s="351">
        <v>-295</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pzol3fYYEOdEEJOwPnWsM1gzKMlfHAovBuGR6FNlfvTKEYvMZYzNFiEJqqffMtGcM0F/S04UnyqN7Sfo6J25zA==" saltValue="4s6lqDpgaPjD6EXSdpcTY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9" zoomScaleNormal="89"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529</v>
      </c>
      <c r="G54" s="119" t="s">
        <v>530</v>
      </c>
      <c r="H54" s="120" t="s">
        <v>531</v>
      </c>
    </row>
    <row r="55" spans="2:8" ht="52.5" customHeight="1" x14ac:dyDescent="0.15">
      <c r="B55" s="121"/>
      <c r="C55" s="1211" t="s">
        <v>46</v>
      </c>
      <c r="D55" s="1211"/>
      <c r="E55" s="1212"/>
      <c r="F55" s="352">
        <v>1289</v>
      </c>
      <c r="G55" s="352">
        <v>1378</v>
      </c>
      <c r="H55" s="353">
        <v>1378</v>
      </c>
    </row>
    <row r="56" spans="2:8" ht="52.5" customHeight="1" x14ac:dyDescent="0.15">
      <c r="B56" s="122"/>
      <c r="C56" s="1213" t="s">
        <v>47</v>
      </c>
      <c r="D56" s="1213"/>
      <c r="E56" s="1214"/>
      <c r="F56" s="354">
        <v>152</v>
      </c>
      <c r="G56" s="354">
        <v>164</v>
      </c>
      <c r="H56" s="355">
        <v>180</v>
      </c>
    </row>
    <row r="57" spans="2:8" ht="53.25" customHeight="1" x14ac:dyDescent="0.15">
      <c r="B57" s="122"/>
      <c r="C57" s="1215" t="s">
        <v>48</v>
      </c>
      <c r="D57" s="1215"/>
      <c r="E57" s="1216"/>
      <c r="F57" s="356">
        <v>501</v>
      </c>
      <c r="G57" s="356">
        <v>489</v>
      </c>
      <c r="H57" s="357">
        <v>268</v>
      </c>
    </row>
    <row r="58" spans="2:8" ht="45.75" customHeight="1" x14ac:dyDescent="0.15">
      <c r="B58" s="123"/>
      <c r="C58" s="1203" t="s">
        <v>548</v>
      </c>
      <c r="D58" s="1204"/>
      <c r="E58" s="1205"/>
      <c r="F58" s="358">
        <v>101</v>
      </c>
      <c r="G58" s="358">
        <v>97</v>
      </c>
      <c r="H58" s="359">
        <v>93</v>
      </c>
    </row>
    <row r="59" spans="2:8" ht="45.75" customHeight="1" x14ac:dyDescent="0.15">
      <c r="B59" s="123"/>
      <c r="C59" s="1203" t="s">
        <v>547</v>
      </c>
      <c r="D59" s="1204"/>
      <c r="E59" s="1205"/>
      <c r="F59" s="358">
        <v>263</v>
      </c>
      <c r="G59" s="358">
        <v>259</v>
      </c>
      <c r="H59" s="359">
        <v>41</v>
      </c>
    </row>
    <row r="60" spans="2:8" ht="45.75" customHeight="1" x14ac:dyDescent="0.15">
      <c r="B60" s="123"/>
      <c r="C60" s="1203" t="s">
        <v>549</v>
      </c>
      <c r="D60" s="1204"/>
      <c r="E60" s="1205"/>
      <c r="F60" s="358">
        <v>19</v>
      </c>
      <c r="G60" s="358">
        <v>28</v>
      </c>
      <c r="H60" s="359">
        <v>38</v>
      </c>
    </row>
    <row r="61" spans="2:8" ht="45.75" customHeight="1" x14ac:dyDescent="0.15">
      <c r="B61" s="123"/>
      <c r="C61" s="1203" t="s">
        <v>550</v>
      </c>
      <c r="D61" s="1204"/>
      <c r="E61" s="1205"/>
      <c r="F61" s="358">
        <v>24</v>
      </c>
      <c r="G61" s="358">
        <v>26</v>
      </c>
      <c r="H61" s="359">
        <v>28</v>
      </c>
    </row>
    <row r="62" spans="2:8" ht="45.75" customHeight="1" thickBot="1" x14ac:dyDescent="0.2">
      <c r="B62" s="124"/>
      <c r="C62" s="1206" t="s">
        <v>551</v>
      </c>
      <c r="D62" s="1207"/>
      <c r="E62" s="1208"/>
      <c r="F62" s="360">
        <v>14</v>
      </c>
      <c r="G62" s="360">
        <v>14</v>
      </c>
      <c r="H62" s="361">
        <v>15</v>
      </c>
    </row>
    <row r="63" spans="2:8" ht="52.5" customHeight="1" thickBot="1" x14ac:dyDescent="0.2">
      <c r="B63" s="125"/>
      <c r="C63" s="1209" t="s">
        <v>49</v>
      </c>
      <c r="D63" s="1209"/>
      <c r="E63" s="1210"/>
      <c r="F63" s="362">
        <v>1942</v>
      </c>
      <c r="G63" s="362">
        <v>2031</v>
      </c>
      <c r="H63" s="363">
        <v>1826</v>
      </c>
    </row>
    <row r="64" spans="2:8" x14ac:dyDescent="0.15"/>
  </sheetData>
  <sheetProtection algorithmName="SHA-512" hashValue="OcjAn7iQk3Zve1jSYNTshQvF5UEj/a5978USnFQ3kvCqPZZV5a/8VAW6ISaZpX2gAnJWQzz0eMaogtpn+TCJHQ==" saltValue="ChiEkqpJ6B32JpbG6Vm65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526</v>
      </c>
      <c r="G2" s="139"/>
      <c r="H2" s="140"/>
    </row>
    <row r="3" spans="1:8" x14ac:dyDescent="0.15">
      <c r="A3" s="136" t="s">
        <v>519</v>
      </c>
      <c r="B3" s="141"/>
      <c r="C3" s="142"/>
      <c r="D3" s="143">
        <v>76328</v>
      </c>
      <c r="E3" s="144"/>
      <c r="F3" s="145">
        <v>125391</v>
      </c>
      <c r="G3" s="146"/>
      <c r="H3" s="147"/>
    </row>
    <row r="4" spans="1:8" x14ac:dyDescent="0.15">
      <c r="A4" s="148"/>
      <c r="B4" s="149"/>
      <c r="C4" s="150"/>
      <c r="D4" s="151">
        <v>53880</v>
      </c>
      <c r="E4" s="152"/>
      <c r="F4" s="153">
        <v>68516</v>
      </c>
      <c r="G4" s="154"/>
      <c r="H4" s="155"/>
    </row>
    <row r="5" spans="1:8" x14ac:dyDescent="0.15">
      <c r="A5" s="136" t="s">
        <v>521</v>
      </c>
      <c r="B5" s="141"/>
      <c r="C5" s="142"/>
      <c r="D5" s="143">
        <v>63530</v>
      </c>
      <c r="E5" s="144"/>
      <c r="F5" s="145">
        <v>138402</v>
      </c>
      <c r="G5" s="146"/>
      <c r="H5" s="147"/>
    </row>
    <row r="6" spans="1:8" x14ac:dyDescent="0.15">
      <c r="A6" s="148"/>
      <c r="B6" s="149"/>
      <c r="C6" s="150"/>
      <c r="D6" s="151">
        <v>28573</v>
      </c>
      <c r="E6" s="152"/>
      <c r="F6" s="153">
        <v>70652</v>
      </c>
      <c r="G6" s="154"/>
      <c r="H6" s="155"/>
    </row>
    <row r="7" spans="1:8" x14ac:dyDescent="0.15">
      <c r="A7" s="136" t="s">
        <v>522</v>
      </c>
      <c r="B7" s="141"/>
      <c r="C7" s="142"/>
      <c r="D7" s="143">
        <v>97403</v>
      </c>
      <c r="E7" s="144"/>
      <c r="F7" s="145">
        <v>146367</v>
      </c>
      <c r="G7" s="146"/>
      <c r="H7" s="147"/>
    </row>
    <row r="8" spans="1:8" x14ac:dyDescent="0.15">
      <c r="A8" s="148"/>
      <c r="B8" s="149"/>
      <c r="C8" s="150"/>
      <c r="D8" s="151">
        <v>32984</v>
      </c>
      <c r="E8" s="152"/>
      <c r="F8" s="153">
        <v>79441</v>
      </c>
      <c r="G8" s="154"/>
      <c r="H8" s="155"/>
    </row>
    <row r="9" spans="1:8" x14ac:dyDescent="0.15">
      <c r="A9" s="136" t="s">
        <v>523</v>
      </c>
      <c r="B9" s="141"/>
      <c r="C9" s="142"/>
      <c r="D9" s="143">
        <v>120442</v>
      </c>
      <c r="E9" s="144"/>
      <c r="F9" s="145">
        <v>165181</v>
      </c>
      <c r="G9" s="146"/>
      <c r="H9" s="147"/>
    </row>
    <row r="10" spans="1:8" x14ac:dyDescent="0.15">
      <c r="A10" s="148"/>
      <c r="B10" s="149"/>
      <c r="C10" s="150"/>
      <c r="D10" s="151">
        <v>76047</v>
      </c>
      <c r="E10" s="152"/>
      <c r="F10" s="153">
        <v>82246</v>
      </c>
      <c r="G10" s="154"/>
      <c r="H10" s="155"/>
    </row>
    <row r="11" spans="1:8" x14ac:dyDescent="0.15">
      <c r="A11" s="136" t="s">
        <v>524</v>
      </c>
      <c r="B11" s="141"/>
      <c r="C11" s="142"/>
      <c r="D11" s="143">
        <v>162368</v>
      </c>
      <c r="E11" s="144"/>
      <c r="F11" s="145">
        <v>166234</v>
      </c>
      <c r="G11" s="146"/>
      <c r="H11" s="147"/>
    </row>
    <row r="12" spans="1:8" x14ac:dyDescent="0.15">
      <c r="A12" s="148"/>
      <c r="B12" s="149"/>
      <c r="C12" s="156"/>
      <c r="D12" s="151">
        <v>153972</v>
      </c>
      <c r="E12" s="152"/>
      <c r="F12" s="153">
        <v>89789</v>
      </c>
      <c r="G12" s="154"/>
      <c r="H12" s="155"/>
    </row>
    <row r="13" spans="1:8" x14ac:dyDescent="0.15">
      <c r="A13" s="136"/>
      <c r="B13" s="141"/>
      <c r="C13" s="157"/>
      <c r="D13" s="158">
        <v>104014</v>
      </c>
      <c r="E13" s="159"/>
      <c r="F13" s="160">
        <v>148315</v>
      </c>
      <c r="G13" s="161"/>
      <c r="H13" s="147"/>
    </row>
    <row r="14" spans="1:8" x14ac:dyDescent="0.15">
      <c r="A14" s="148"/>
      <c r="B14" s="149"/>
      <c r="C14" s="150"/>
      <c r="D14" s="151">
        <v>69091</v>
      </c>
      <c r="E14" s="152"/>
      <c r="F14" s="153">
        <v>78129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9.2200000000000006</v>
      </c>
      <c r="C19" s="162">
        <f>ROUND(VALUE(SUBSTITUTE(実質収支比率等に係る経年分析!G$48,"▲","-")),2)</f>
        <v>9</v>
      </c>
      <c r="D19" s="162">
        <f>ROUND(VALUE(SUBSTITUTE(実質収支比率等に係る経年分析!H$48,"▲","-")),2)</f>
        <v>6.71</v>
      </c>
      <c r="E19" s="162">
        <f>ROUND(VALUE(SUBSTITUTE(実質収支比率等に係る経年分析!I$48,"▲","-")),2)</f>
        <v>5.82</v>
      </c>
      <c r="F19" s="162">
        <f>ROUND(VALUE(SUBSTITUTE(実質収支比率等に係る経年分析!J$48,"▲","-")),2)</f>
        <v>7.02</v>
      </c>
    </row>
    <row r="20" spans="1:11" x14ac:dyDescent="0.15">
      <c r="A20" s="162" t="s">
        <v>53</v>
      </c>
      <c r="B20" s="162">
        <f>ROUND(VALUE(SUBSTITUTE(実質収支比率等に係る経年分析!F$47,"▲","-")),2)</f>
        <v>29.87</v>
      </c>
      <c r="C20" s="162">
        <f>ROUND(VALUE(SUBSTITUTE(実質収支比率等に係る経年分析!G$47,"▲","-")),2)</f>
        <v>40.14</v>
      </c>
      <c r="D20" s="162">
        <f>ROUND(VALUE(SUBSTITUTE(実質収支比率等に係る経年分析!H$47,"▲","-")),2)</f>
        <v>46.64</v>
      </c>
      <c r="E20" s="162">
        <f>ROUND(VALUE(SUBSTITUTE(実質収支比率等に係る経年分析!I$47,"▲","-")),2)</f>
        <v>49.71</v>
      </c>
      <c r="F20" s="162">
        <f>ROUND(VALUE(SUBSTITUTE(実質収支比率等に係る経年分析!J$47,"▲","-")),2)</f>
        <v>48.17</v>
      </c>
    </row>
    <row r="21" spans="1:11" x14ac:dyDescent="0.15">
      <c r="A21" s="162" t="s">
        <v>54</v>
      </c>
      <c r="B21" s="162">
        <f>IF(ISNUMBER(VALUE(SUBSTITUTE(実質収支比率等に係る経年分析!F$49,"▲","-"))),ROUND(VALUE(SUBSTITUTE(実質収支比率等に係る経年分析!F$49,"▲","-")),2),NA())</f>
        <v>6.74</v>
      </c>
      <c r="C21" s="162">
        <f>IF(ISNUMBER(VALUE(SUBSTITUTE(実質収支比率等に係る経年分析!G$49,"▲","-"))),ROUND(VALUE(SUBSTITUTE(実質収支比率等に係る経年分析!G$49,"▲","-")),2),NA())</f>
        <v>13.2</v>
      </c>
      <c r="D21" s="162">
        <f>IF(ISNUMBER(VALUE(SUBSTITUTE(実質収支比率等に係る経年分析!H$49,"▲","-"))),ROUND(VALUE(SUBSTITUTE(実質収支比率等に係る経年分析!H$49,"▲","-")),2),NA())</f>
        <v>3.26</v>
      </c>
      <c r="E21" s="162">
        <f>IF(ISNUMBER(VALUE(SUBSTITUTE(実質収支比率等に係る経年分析!I$49,"▲","-"))),ROUND(VALUE(SUBSTITUTE(実質収支比率等に係る経年分析!I$49,"▲","-")),2),NA())</f>
        <v>2.34</v>
      </c>
      <c r="F21" s="162">
        <f>IF(ISNUMBER(VALUE(SUBSTITUTE(実質収支比率等に係る経年分析!J$49,"▲","-"))),ROUND(VALUE(SUBSTITUTE(実質収支比率等に係る経年分析!J$49,"▲","-")),2),NA())</f>
        <v>1.38</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国民健康保険特別会計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2.29</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1.53</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1.05</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0.34</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15">
      <c r="A30" s="163" t="str">
        <f>IF(連結実質赤字比率に係る赤字・黒字の構成分析!C$40="",NA(),連結実質赤字比率に係る赤字・黒字の構成分析!C$40)</f>
        <v>土地取得特別会計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0.01</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0.01</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0.01</v>
      </c>
    </row>
    <row r="31" spans="1:11" x14ac:dyDescent="0.15">
      <c r="A31" s="163" t="str">
        <f>IF(連結実質赤字比率に係る赤字・黒字の構成分析!C$39="",NA(),連結実質赤字比率に係る赤字・黒字の構成分析!C$39)</f>
        <v>河津駅前広場整備事業特別会計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0.01</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0.02</v>
      </c>
    </row>
    <row r="32" spans="1:11" x14ac:dyDescent="0.15">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0.01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0.01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0.02</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0.03</v>
      </c>
    </row>
    <row r="33" spans="1:16" x14ac:dyDescent="0.15">
      <c r="A33" s="163" t="str">
        <f>IF(連結実質赤字比率に係る赤字・黒字の構成分析!C$37="",NA(),連結実質赤字比率に係る赤字・黒字の構成分析!C$37)</f>
        <v>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3.76</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3.82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5.16</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6.16</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5.67</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2.93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3.38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3.81</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4.84</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5.72</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9.19</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8.9700000000000006</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6.67</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5.77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6.97</v>
      </c>
    </row>
    <row r="36" spans="1:16" x14ac:dyDescent="0.15">
      <c r="A36" s="163" t="str">
        <f>IF(連結実質赤字比率に係る赤字・黒字の構成分析!C$34="",NA(),連結実質赤字比率に係る赤字・黒字の構成分析!C$34)</f>
        <v>温泉事業会計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20.87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20.43</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22.23</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23.41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23.46</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227</v>
      </c>
      <c r="E42" s="164"/>
      <c r="F42" s="164"/>
      <c r="G42" s="164">
        <f>'実質公債費比率（分子）の構造'!L$52</f>
        <v>224</v>
      </c>
      <c r="H42" s="164"/>
      <c r="I42" s="164"/>
      <c r="J42" s="164">
        <f>'実質公債費比率（分子）の構造'!M$52</f>
        <v>228</v>
      </c>
      <c r="K42" s="164"/>
      <c r="L42" s="164"/>
      <c r="M42" s="164">
        <f>'実質公債費比率（分子）の構造'!N$52</f>
        <v>229</v>
      </c>
      <c r="N42" s="164"/>
      <c r="O42" s="164"/>
      <c r="P42" s="164">
        <f>'実質公債費比率（分子）の構造'!O$52</f>
        <v>228</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18</v>
      </c>
      <c r="C45" s="164"/>
      <c r="D45" s="164"/>
      <c r="E45" s="164">
        <f>'実質公債費比率（分子）の構造'!L$49</f>
        <v>30</v>
      </c>
      <c r="F45" s="164"/>
      <c r="G45" s="164"/>
      <c r="H45" s="164">
        <f>'実質公債費比率（分子）の構造'!M$49</f>
        <v>51</v>
      </c>
      <c r="I45" s="164"/>
      <c r="J45" s="164"/>
      <c r="K45" s="164">
        <f>'実質公債費比率（分子）の構造'!N$49</f>
        <v>49</v>
      </c>
      <c r="L45" s="164"/>
      <c r="M45" s="164"/>
      <c r="N45" s="164">
        <f>'実質公債費比率（分子）の構造'!O$49</f>
        <v>71</v>
      </c>
      <c r="O45" s="164"/>
      <c r="P45" s="164"/>
    </row>
    <row r="46" spans="1:16" x14ac:dyDescent="0.15">
      <c r="A46" s="164" t="s">
        <v>64</v>
      </c>
      <c r="B46" s="164">
        <f>'実質公債費比率（分子）の構造'!K$48</f>
        <v>4</v>
      </c>
      <c r="C46" s="164"/>
      <c r="D46" s="164"/>
      <c r="E46" s="164">
        <f>'実質公債費比率（分子）の構造'!L$48</f>
        <v>6</v>
      </c>
      <c r="F46" s="164"/>
      <c r="G46" s="164"/>
      <c r="H46" s="164">
        <f>'実質公債費比率（分子）の構造'!M$48</f>
        <v>3</v>
      </c>
      <c r="I46" s="164"/>
      <c r="J46" s="164"/>
      <c r="K46" s="164">
        <f>'実質公債費比率（分子）の構造'!N$48</f>
        <v>2</v>
      </c>
      <c r="L46" s="164"/>
      <c r="M46" s="164"/>
      <c r="N46" s="164">
        <f>'実質公債費比率（分子）の構造'!O$48</f>
        <v>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349</v>
      </c>
      <c r="C49" s="164"/>
      <c r="D49" s="164"/>
      <c r="E49" s="164">
        <f>'実質公債費比率（分子）の構造'!L$45</f>
        <v>349</v>
      </c>
      <c r="F49" s="164"/>
      <c r="G49" s="164"/>
      <c r="H49" s="164">
        <f>'実質公債費比率（分子）の構造'!M$45</f>
        <v>335</v>
      </c>
      <c r="I49" s="164"/>
      <c r="J49" s="164"/>
      <c r="K49" s="164">
        <f>'実質公債費比率（分子）の構造'!N$45</f>
        <v>312</v>
      </c>
      <c r="L49" s="164"/>
      <c r="M49" s="164"/>
      <c r="N49" s="164">
        <f>'実質公債費比率（分子）の構造'!O$45</f>
        <v>299</v>
      </c>
      <c r="O49" s="164"/>
      <c r="P49" s="164"/>
    </row>
    <row r="50" spans="1:16" x14ac:dyDescent="0.15">
      <c r="A50" s="164" t="s">
        <v>67</v>
      </c>
      <c r="B50" s="164" t="e">
        <f>NA()</f>
        <v>#N/A</v>
      </c>
      <c r="C50" s="164">
        <f>IF(ISNUMBER('実質公債費比率（分子）の構造'!K$53),'実質公債費比率（分子）の構造'!K$53,NA())</f>
        <v>144</v>
      </c>
      <c r="D50" s="164" t="e">
        <f>NA()</f>
        <v>#N/A</v>
      </c>
      <c r="E50" s="164" t="e">
        <f>NA()</f>
        <v>#N/A</v>
      </c>
      <c r="F50" s="164">
        <f>IF(ISNUMBER('実質公債費比率（分子）の構造'!L$53),'実質公債費比率（分子）の構造'!L$53,NA())</f>
        <v>161</v>
      </c>
      <c r="G50" s="164" t="e">
        <f>NA()</f>
        <v>#N/A</v>
      </c>
      <c r="H50" s="164" t="e">
        <f>NA()</f>
        <v>#N/A</v>
      </c>
      <c r="I50" s="164">
        <f>IF(ISNUMBER('実質公債費比率（分子）の構造'!M$53),'実質公債費比率（分子）の構造'!M$53,NA())</f>
        <v>161</v>
      </c>
      <c r="J50" s="164" t="e">
        <f>NA()</f>
        <v>#N/A</v>
      </c>
      <c r="K50" s="164" t="e">
        <f>NA()</f>
        <v>#N/A</v>
      </c>
      <c r="L50" s="164">
        <f>IF(ISNUMBER('実質公債費比率（分子）の構造'!N$53),'実質公債費比率（分子）の構造'!N$53,NA())</f>
        <v>134</v>
      </c>
      <c r="M50" s="164" t="e">
        <f>NA()</f>
        <v>#N/A</v>
      </c>
      <c r="N50" s="164" t="e">
        <f>NA()</f>
        <v>#N/A</v>
      </c>
      <c r="O50" s="164">
        <f>IF(ISNUMBER('実質公債費比率（分子）の構造'!O$53),'実質公債費比率（分子）の構造'!O$53,NA())</f>
        <v>143</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2698</v>
      </c>
      <c r="E56" s="163"/>
      <c r="F56" s="163"/>
      <c r="G56" s="163">
        <f>'将来負担比率（分子）の構造'!J$52</f>
        <v>2592</v>
      </c>
      <c r="H56" s="163"/>
      <c r="I56" s="163"/>
      <c r="J56" s="163">
        <f>'将来負担比率（分子）の構造'!K$52</f>
        <v>2833</v>
      </c>
      <c r="K56" s="163"/>
      <c r="L56" s="163"/>
      <c r="M56" s="163">
        <f>'将来負担比率（分子）の構造'!L$52</f>
        <v>3033</v>
      </c>
      <c r="N56" s="163"/>
      <c r="O56" s="163"/>
      <c r="P56" s="163">
        <f>'将来負担比率（分子）の構造'!M$52</f>
        <v>3220</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886</v>
      </c>
      <c r="E58" s="163"/>
      <c r="F58" s="163"/>
      <c r="G58" s="163">
        <f>'将来負担比率（分子）の構造'!J$50</f>
        <v>1283</v>
      </c>
      <c r="H58" s="163"/>
      <c r="I58" s="163"/>
      <c r="J58" s="163">
        <f>'将来負担比率（分子）の構造'!K$50</f>
        <v>1441</v>
      </c>
      <c r="K58" s="163"/>
      <c r="L58" s="163"/>
      <c r="M58" s="163">
        <f>'将来負担比率（分子）の構造'!L$50</f>
        <v>2346</v>
      </c>
      <c r="N58" s="163"/>
      <c r="O58" s="163"/>
      <c r="P58" s="163">
        <f>'将来負担比率（分子）の構造'!M$50</f>
        <v>2217</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805</v>
      </c>
      <c r="C62" s="163"/>
      <c r="D62" s="163"/>
      <c r="E62" s="163">
        <f>'将来負担比率（分子）の構造'!J$45</f>
        <v>811</v>
      </c>
      <c r="F62" s="163"/>
      <c r="G62" s="163"/>
      <c r="H62" s="163">
        <f>'将来負担比率（分子）の構造'!K$45</f>
        <v>802</v>
      </c>
      <c r="I62" s="163"/>
      <c r="J62" s="163"/>
      <c r="K62" s="163">
        <f>'将来負担比率（分子）の構造'!L$45</f>
        <v>740</v>
      </c>
      <c r="L62" s="163"/>
      <c r="M62" s="163"/>
      <c r="N62" s="163">
        <f>'将来負担比率（分子）の構造'!M$45</f>
        <v>739</v>
      </c>
      <c r="O62" s="163"/>
      <c r="P62" s="163"/>
    </row>
    <row r="63" spans="1:16" x14ac:dyDescent="0.15">
      <c r="A63" s="163" t="s">
        <v>34</v>
      </c>
      <c r="B63" s="163">
        <f>'将来負担比率（分子）の構造'!I$44</f>
        <v>857</v>
      </c>
      <c r="C63" s="163"/>
      <c r="D63" s="163"/>
      <c r="E63" s="163">
        <f>'将来負担比率（分子）の構造'!J$44</f>
        <v>886</v>
      </c>
      <c r="F63" s="163"/>
      <c r="G63" s="163"/>
      <c r="H63" s="163">
        <f>'将来負担比率（分子）の構造'!K$44</f>
        <v>878</v>
      </c>
      <c r="I63" s="163"/>
      <c r="J63" s="163"/>
      <c r="K63" s="163">
        <f>'将来負担比率（分子）の構造'!L$44</f>
        <v>1078</v>
      </c>
      <c r="L63" s="163"/>
      <c r="M63" s="163"/>
      <c r="N63" s="163">
        <f>'将来負担比率（分子）の構造'!M$44</f>
        <v>1012</v>
      </c>
      <c r="O63" s="163"/>
      <c r="P63" s="163"/>
    </row>
    <row r="64" spans="1:16" x14ac:dyDescent="0.15">
      <c r="A64" s="163" t="s">
        <v>33</v>
      </c>
      <c r="B64" s="163" t="str">
        <f>'将来負担比率（分子）の構造'!I$43</f>
        <v>-</v>
      </c>
      <c r="C64" s="163"/>
      <c r="D64" s="163"/>
      <c r="E64" s="163" t="str">
        <f>'将来負担比率（分子）の構造'!J$43</f>
        <v>-</v>
      </c>
      <c r="F64" s="163"/>
      <c r="G64" s="163"/>
      <c r="H64" s="163" t="str">
        <f>'将来負担比率（分子）の構造'!K$43</f>
        <v>-</v>
      </c>
      <c r="I64" s="163"/>
      <c r="J64" s="163"/>
      <c r="K64" s="163" t="str">
        <f>'将来負担比率（分子）の構造'!L$43</f>
        <v>-</v>
      </c>
      <c r="L64" s="163"/>
      <c r="M64" s="163"/>
      <c r="N64" s="163" t="str">
        <f>'将来負担比率（分子）の構造'!M$43</f>
        <v>-</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2746</v>
      </c>
      <c r="C66" s="163"/>
      <c r="D66" s="163"/>
      <c r="E66" s="163">
        <f>'将来負担比率（分子）の構造'!J$41</f>
        <v>2766</v>
      </c>
      <c r="F66" s="163"/>
      <c r="G66" s="163"/>
      <c r="H66" s="163">
        <f>'将来負担比率（分子）の構造'!K$41</f>
        <v>2862</v>
      </c>
      <c r="I66" s="163"/>
      <c r="J66" s="163"/>
      <c r="K66" s="163">
        <f>'将来負担比率（分子）の構造'!L$41</f>
        <v>3043</v>
      </c>
      <c r="L66" s="163"/>
      <c r="M66" s="163"/>
      <c r="N66" s="163">
        <f>'将来負担比率（分子）の構造'!M$41</f>
        <v>3391</v>
      </c>
      <c r="O66" s="163"/>
      <c r="P66" s="163"/>
    </row>
    <row r="67" spans="1:16" x14ac:dyDescent="0.15">
      <c r="A67" s="163" t="s">
        <v>71</v>
      </c>
      <c r="B67" s="163" t="e">
        <f>NA()</f>
        <v>#N/A</v>
      </c>
      <c r="C67" s="163">
        <f>IF(ISNUMBER('将来負担比率（分子）の構造'!I$53), IF('将来負担比率（分子）の構造'!I$53 &lt; 0, 0, '将来負担比率（分子）の構造'!I$53), NA())</f>
        <v>824</v>
      </c>
      <c r="D67" s="163" t="e">
        <f>NA()</f>
        <v>#N/A</v>
      </c>
      <c r="E67" s="163" t="e">
        <f>NA()</f>
        <v>#N/A</v>
      </c>
      <c r="F67" s="163">
        <f>IF(ISNUMBER('将来負担比率（分子）の構造'!J$53), IF('将来負担比率（分子）の構造'!J$53 &lt; 0, 0, '将来負担比率（分子）の構造'!J$53), NA())</f>
        <v>588</v>
      </c>
      <c r="G67" s="163" t="e">
        <f>NA()</f>
        <v>#N/A</v>
      </c>
      <c r="H67" s="163" t="e">
        <f>NA()</f>
        <v>#N/A</v>
      </c>
      <c r="I67" s="163">
        <f>IF(ISNUMBER('将来負担比率（分子）の構造'!K$53), IF('将来負担比率（分子）の構造'!K$53 &lt; 0, 0, '将来負担比率（分子）の構造'!K$53), NA())</f>
        <v>267</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1289</v>
      </c>
      <c r="C72" s="167">
        <f>基金残高に係る経年分析!G55</f>
        <v>1378</v>
      </c>
      <c r="D72" s="167">
        <f>基金残高に係る経年分析!H55</f>
        <v>1378</v>
      </c>
    </row>
    <row r="73" spans="1:16" x14ac:dyDescent="0.15">
      <c r="A73" s="166" t="s">
        <v>74</v>
      </c>
      <c r="B73" s="167">
        <f>基金残高に係る経年分析!F56</f>
        <v>152</v>
      </c>
      <c r="C73" s="167">
        <f>基金残高に係る経年分析!G56</f>
        <v>164</v>
      </c>
      <c r="D73" s="167">
        <f>基金残高に係る経年分析!H56</f>
        <v>180</v>
      </c>
    </row>
    <row r="74" spans="1:16" x14ac:dyDescent="0.15">
      <c r="A74" s="166" t="s">
        <v>75</v>
      </c>
      <c r="B74" s="167">
        <f>基金残高に係る経年分析!F57</f>
        <v>501</v>
      </c>
      <c r="C74" s="167">
        <f>基金残高に係る経年分析!G57</f>
        <v>489</v>
      </c>
      <c r="D74" s="167">
        <f>基金残高に係る経年分析!H57</f>
        <v>268</v>
      </c>
    </row>
  </sheetData>
  <sheetProtection algorithmName="SHA-512" hashValue="wPKUbLBXC8M18bYVICO9R1YPXWk08H7N840wIxigu5f4bGZM8zhJt42rmCzsp5QFuF6v/M5U0ytKmCuAP6oRuw==" saltValue="/gZnH1HtiFgAGNxReLOuo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956300</v>
      </c>
      <c r="S5" s="677"/>
      <c r="T5" s="677"/>
      <c r="U5" s="677"/>
      <c r="V5" s="677"/>
      <c r="W5" s="677"/>
      <c r="X5" s="677"/>
      <c r="Y5" s="702"/>
      <c r="Z5" s="715">
        <v>18.100000000000001</v>
      </c>
      <c r="AA5" s="715"/>
      <c r="AB5" s="715"/>
      <c r="AC5" s="715"/>
      <c r="AD5" s="716">
        <v>956300</v>
      </c>
      <c r="AE5" s="716"/>
      <c r="AF5" s="716"/>
      <c r="AG5" s="716"/>
      <c r="AH5" s="716"/>
      <c r="AI5" s="716"/>
      <c r="AJ5" s="716"/>
      <c r="AK5" s="716"/>
      <c r="AL5" s="703">
        <v>32.700000000000003</v>
      </c>
      <c r="AM5" s="685"/>
      <c r="AN5" s="685"/>
      <c r="AO5" s="704"/>
      <c r="AP5" s="679" t="s">
        <v>217</v>
      </c>
      <c r="AQ5" s="680"/>
      <c r="AR5" s="680"/>
      <c r="AS5" s="680"/>
      <c r="AT5" s="680"/>
      <c r="AU5" s="680"/>
      <c r="AV5" s="680"/>
      <c r="AW5" s="680"/>
      <c r="AX5" s="680"/>
      <c r="AY5" s="680"/>
      <c r="AZ5" s="680"/>
      <c r="BA5" s="680"/>
      <c r="BB5" s="680"/>
      <c r="BC5" s="680"/>
      <c r="BD5" s="680"/>
      <c r="BE5" s="680"/>
      <c r="BF5" s="681"/>
      <c r="BG5" s="621">
        <v>935550</v>
      </c>
      <c r="BH5" s="622"/>
      <c r="BI5" s="622"/>
      <c r="BJ5" s="622"/>
      <c r="BK5" s="622"/>
      <c r="BL5" s="622"/>
      <c r="BM5" s="622"/>
      <c r="BN5" s="623"/>
      <c r="BO5" s="659">
        <v>97.8</v>
      </c>
      <c r="BP5" s="659"/>
      <c r="BQ5" s="659"/>
      <c r="BR5" s="659"/>
      <c r="BS5" s="660" t="s">
        <v>122</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54787</v>
      </c>
      <c r="S6" s="622"/>
      <c r="T6" s="622"/>
      <c r="U6" s="622"/>
      <c r="V6" s="622"/>
      <c r="W6" s="622"/>
      <c r="X6" s="622"/>
      <c r="Y6" s="623"/>
      <c r="Z6" s="659">
        <v>1</v>
      </c>
      <c r="AA6" s="659"/>
      <c r="AB6" s="659"/>
      <c r="AC6" s="659"/>
      <c r="AD6" s="660">
        <v>54787</v>
      </c>
      <c r="AE6" s="660"/>
      <c r="AF6" s="660"/>
      <c r="AG6" s="660"/>
      <c r="AH6" s="660"/>
      <c r="AI6" s="660"/>
      <c r="AJ6" s="660"/>
      <c r="AK6" s="660"/>
      <c r="AL6" s="624">
        <v>1.9</v>
      </c>
      <c r="AM6" s="625"/>
      <c r="AN6" s="625"/>
      <c r="AO6" s="661"/>
      <c r="AP6" s="618" t="s">
        <v>222</v>
      </c>
      <c r="AQ6" s="619"/>
      <c r="AR6" s="619"/>
      <c r="AS6" s="619"/>
      <c r="AT6" s="619"/>
      <c r="AU6" s="619"/>
      <c r="AV6" s="619"/>
      <c r="AW6" s="619"/>
      <c r="AX6" s="619"/>
      <c r="AY6" s="619"/>
      <c r="AZ6" s="619"/>
      <c r="BA6" s="619"/>
      <c r="BB6" s="619"/>
      <c r="BC6" s="619"/>
      <c r="BD6" s="619"/>
      <c r="BE6" s="619"/>
      <c r="BF6" s="620"/>
      <c r="BG6" s="621">
        <v>935550</v>
      </c>
      <c r="BH6" s="622"/>
      <c r="BI6" s="622"/>
      <c r="BJ6" s="622"/>
      <c r="BK6" s="622"/>
      <c r="BL6" s="622"/>
      <c r="BM6" s="622"/>
      <c r="BN6" s="623"/>
      <c r="BO6" s="659">
        <v>97.8</v>
      </c>
      <c r="BP6" s="659"/>
      <c r="BQ6" s="659"/>
      <c r="BR6" s="659"/>
      <c r="BS6" s="660" t="s">
        <v>122</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62238</v>
      </c>
      <c r="CS6" s="622"/>
      <c r="CT6" s="622"/>
      <c r="CU6" s="622"/>
      <c r="CV6" s="622"/>
      <c r="CW6" s="622"/>
      <c r="CX6" s="622"/>
      <c r="CY6" s="623"/>
      <c r="CZ6" s="703">
        <v>1.2</v>
      </c>
      <c r="DA6" s="685"/>
      <c r="DB6" s="685"/>
      <c r="DC6" s="705"/>
      <c r="DD6" s="627" t="s">
        <v>122</v>
      </c>
      <c r="DE6" s="622"/>
      <c r="DF6" s="622"/>
      <c r="DG6" s="622"/>
      <c r="DH6" s="622"/>
      <c r="DI6" s="622"/>
      <c r="DJ6" s="622"/>
      <c r="DK6" s="622"/>
      <c r="DL6" s="622"/>
      <c r="DM6" s="622"/>
      <c r="DN6" s="622"/>
      <c r="DO6" s="622"/>
      <c r="DP6" s="623"/>
      <c r="DQ6" s="627">
        <v>62238</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348</v>
      </c>
      <c r="S7" s="622"/>
      <c r="T7" s="622"/>
      <c r="U7" s="622"/>
      <c r="V7" s="622"/>
      <c r="W7" s="622"/>
      <c r="X7" s="622"/>
      <c r="Y7" s="623"/>
      <c r="Z7" s="659">
        <v>0</v>
      </c>
      <c r="AA7" s="659"/>
      <c r="AB7" s="659"/>
      <c r="AC7" s="659"/>
      <c r="AD7" s="660">
        <v>348</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288404</v>
      </c>
      <c r="BH7" s="622"/>
      <c r="BI7" s="622"/>
      <c r="BJ7" s="622"/>
      <c r="BK7" s="622"/>
      <c r="BL7" s="622"/>
      <c r="BM7" s="622"/>
      <c r="BN7" s="623"/>
      <c r="BO7" s="659">
        <v>30.2</v>
      </c>
      <c r="BP7" s="659"/>
      <c r="BQ7" s="659"/>
      <c r="BR7" s="659"/>
      <c r="BS7" s="660" t="s">
        <v>122</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1203277</v>
      </c>
      <c r="CS7" s="622"/>
      <c r="CT7" s="622"/>
      <c r="CU7" s="622"/>
      <c r="CV7" s="622"/>
      <c r="CW7" s="622"/>
      <c r="CX7" s="622"/>
      <c r="CY7" s="623"/>
      <c r="CZ7" s="659">
        <v>23.8</v>
      </c>
      <c r="DA7" s="659"/>
      <c r="DB7" s="659"/>
      <c r="DC7" s="659"/>
      <c r="DD7" s="627">
        <v>296336</v>
      </c>
      <c r="DE7" s="622"/>
      <c r="DF7" s="622"/>
      <c r="DG7" s="622"/>
      <c r="DH7" s="622"/>
      <c r="DI7" s="622"/>
      <c r="DJ7" s="622"/>
      <c r="DK7" s="622"/>
      <c r="DL7" s="622"/>
      <c r="DM7" s="622"/>
      <c r="DN7" s="622"/>
      <c r="DO7" s="622"/>
      <c r="DP7" s="623"/>
      <c r="DQ7" s="627">
        <v>707683</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6417</v>
      </c>
      <c r="S8" s="622"/>
      <c r="T8" s="622"/>
      <c r="U8" s="622"/>
      <c r="V8" s="622"/>
      <c r="W8" s="622"/>
      <c r="X8" s="622"/>
      <c r="Y8" s="623"/>
      <c r="Z8" s="659">
        <v>0.1</v>
      </c>
      <c r="AA8" s="659"/>
      <c r="AB8" s="659"/>
      <c r="AC8" s="659"/>
      <c r="AD8" s="660">
        <v>6417</v>
      </c>
      <c r="AE8" s="660"/>
      <c r="AF8" s="660"/>
      <c r="AG8" s="660"/>
      <c r="AH8" s="660"/>
      <c r="AI8" s="660"/>
      <c r="AJ8" s="660"/>
      <c r="AK8" s="660"/>
      <c r="AL8" s="624">
        <v>0.2</v>
      </c>
      <c r="AM8" s="625"/>
      <c r="AN8" s="625"/>
      <c r="AO8" s="661"/>
      <c r="AP8" s="618" t="s">
        <v>228</v>
      </c>
      <c r="AQ8" s="619"/>
      <c r="AR8" s="619"/>
      <c r="AS8" s="619"/>
      <c r="AT8" s="619"/>
      <c r="AU8" s="619"/>
      <c r="AV8" s="619"/>
      <c r="AW8" s="619"/>
      <c r="AX8" s="619"/>
      <c r="AY8" s="619"/>
      <c r="AZ8" s="619"/>
      <c r="BA8" s="619"/>
      <c r="BB8" s="619"/>
      <c r="BC8" s="619"/>
      <c r="BD8" s="619"/>
      <c r="BE8" s="619"/>
      <c r="BF8" s="620"/>
      <c r="BG8" s="621">
        <v>13056</v>
      </c>
      <c r="BH8" s="622"/>
      <c r="BI8" s="622"/>
      <c r="BJ8" s="622"/>
      <c r="BK8" s="622"/>
      <c r="BL8" s="622"/>
      <c r="BM8" s="622"/>
      <c r="BN8" s="623"/>
      <c r="BO8" s="659">
        <v>1.4</v>
      </c>
      <c r="BP8" s="659"/>
      <c r="BQ8" s="659"/>
      <c r="BR8" s="659"/>
      <c r="BS8" s="660" t="s">
        <v>122</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963599</v>
      </c>
      <c r="CS8" s="622"/>
      <c r="CT8" s="622"/>
      <c r="CU8" s="622"/>
      <c r="CV8" s="622"/>
      <c r="CW8" s="622"/>
      <c r="CX8" s="622"/>
      <c r="CY8" s="623"/>
      <c r="CZ8" s="659">
        <v>19.100000000000001</v>
      </c>
      <c r="DA8" s="659"/>
      <c r="DB8" s="659"/>
      <c r="DC8" s="659"/>
      <c r="DD8" s="627" t="s">
        <v>122</v>
      </c>
      <c r="DE8" s="622"/>
      <c r="DF8" s="622"/>
      <c r="DG8" s="622"/>
      <c r="DH8" s="622"/>
      <c r="DI8" s="622"/>
      <c r="DJ8" s="622"/>
      <c r="DK8" s="622"/>
      <c r="DL8" s="622"/>
      <c r="DM8" s="622"/>
      <c r="DN8" s="622"/>
      <c r="DO8" s="622"/>
      <c r="DP8" s="623"/>
      <c r="DQ8" s="627">
        <v>529429</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11067</v>
      </c>
      <c r="S9" s="622"/>
      <c r="T9" s="622"/>
      <c r="U9" s="622"/>
      <c r="V9" s="622"/>
      <c r="W9" s="622"/>
      <c r="X9" s="622"/>
      <c r="Y9" s="623"/>
      <c r="Z9" s="659">
        <v>0.2</v>
      </c>
      <c r="AA9" s="659"/>
      <c r="AB9" s="659"/>
      <c r="AC9" s="659"/>
      <c r="AD9" s="660">
        <v>11067</v>
      </c>
      <c r="AE9" s="660"/>
      <c r="AF9" s="660"/>
      <c r="AG9" s="660"/>
      <c r="AH9" s="660"/>
      <c r="AI9" s="660"/>
      <c r="AJ9" s="660"/>
      <c r="AK9" s="660"/>
      <c r="AL9" s="624">
        <v>0.4</v>
      </c>
      <c r="AM9" s="625"/>
      <c r="AN9" s="625"/>
      <c r="AO9" s="661"/>
      <c r="AP9" s="618" t="s">
        <v>231</v>
      </c>
      <c r="AQ9" s="619"/>
      <c r="AR9" s="619"/>
      <c r="AS9" s="619"/>
      <c r="AT9" s="619"/>
      <c r="AU9" s="619"/>
      <c r="AV9" s="619"/>
      <c r="AW9" s="619"/>
      <c r="AX9" s="619"/>
      <c r="AY9" s="619"/>
      <c r="AZ9" s="619"/>
      <c r="BA9" s="619"/>
      <c r="BB9" s="619"/>
      <c r="BC9" s="619"/>
      <c r="BD9" s="619"/>
      <c r="BE9" s="619"/>
      <c r="BF9" s="620"/>
      <c r="BG9" s="621">
        <v>235717</v>
      </c>
      <c r="BH9" s="622"/>
      <c r="BI9" s="622"/>
      <c r="BJ9" s="622"/>
      <c r="BK9" s="622"/>
      <c r="BL9" s="622"/>
      <c r="BM9" s="622"/>
      <c r="BN9" s="623"/>
      <c r="BO9" s="659">
        <v>24.6</v>
      </c>
      <c r="BP9" s="659"/>
      <c r="BQ9" s="659"/>
      <c r="BR9" s="659"/>
      <c r="BS9" s="660" t="s">
        <v>122</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598590</v>
      </c>
      <c r="CS9" s="622"/>
      <c r="CT9" s="622"/>
      <c r="CU9" s="622"/>
      <c r="CV9" s="622"/>
      <c r="CW9" s="622"/>
      <c r="CX9" s="622"/>
      <c r="CY9" s="623"/>
      <c r="CZ9" s="659">
        <v>11.8</v>
      </c>
      <c r="DA9" s="659"/>
      <c r="DB9" s="659"/>
      <c r="DC9" s="659"/>
      <c r="DD9" s="627">
        <v>1548</v>
      </c>
      <c r="DE9" s="622"/>
      <c r="DF9" s="622"/>
      <c r="DG9" s="622"/>
      <c r="DH9" s="622"/>
      <c r="DI9" s="622"/>
      <c r="DJ9" s="622"/>
      <c r="DK9" s="622"/>
      <c r="DL9" s="622"/>
      <c r="DM9" s="622"/>
      <c r="DN9" s="622"/>
      <c r="DO9" s="622"/>
      <c r="DP9" s="623"/>
      <c r="DQ9" s="627">
        <v>535546</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19756</v>
      </c>
      <c r="BH10" s="622"/>
      <c r="BI10" s="622"/>
      <c r="BJ10" s="622"/>
      <c r="BK10" s="622"/>
      <c r="BL10" s="622"/>
      <c r="BM10" s="622"/>
      <c r="BN10" s="623"/>
      <c r="BO10" s="659">
        <v>2.1</v>
      </c>
      <c r="BP10" s="659"/>
      <c r="BQ10" s="659"/>
      <c r="BR10" s="659"/>
      <c r="BS10" s="660" t="s">
        <v>122</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176236</v>
      </c>
      <c r="S11" s="622"/>
      <c r="T11" s="622"/>
      <c r="U11" s="622"/>
      <c r="V11" s="622"/>
      <c r="W11" s="622"/>
      <c r="X11" s="622"/>
      <c r="Y11" s="623"/>
      <c r="Z11" s="624">
        <v>3.3</v>
      </c>
      <c r="AA11" s="625"/>
      <c r="AB11" s="625"/>
      <c r="AC11" s="626"/>
      <c r="AD11" s="627">
        <v>176236</v>
      </c>
      <c r="AE11" s="622"/>
      <c r="AF11" s="622"/>
      <c r="AG11" s="622"/>
      <c r="AH11" s="622"/>
      <c r="AI11" s="622"/>
      <c r="AJ11" s="622"/>
      <c r="AK11" s="623"/>
      <c r="AL11" s="624">
        <v>6</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19875</v>
      </c>
      <c r="BH11" s="622"/>
      <c r="BI11" s="622"/>
      <c r="BJ11" s="622"/>
      <c r="BK11" s="622"/>
      <c r="BL11" s="622"/>
      <c r="BM11" s="622"/>
      <c r="BN11" s="623"/>
      <c r="BO11" s="659">
        <v>2.1</v>
      </c>
      <c r="BP11" s="659"/>
      <c r="BQ11" s="659"/>
      <c r="BR11" s="659"/>
      <c r="BS11" s="660" t="s">
        <v>122</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210052</v>
      </c>
      <c r="CS11" s="622"/>
      <c r="CT11" s="622"/>
      <c r="CU11" s="622"/>
      <c r="CV11" s="622"/>
      <c r="CW11" s="622"/>
      <c r="CX11" s="622"/>
      <c r="CY11" s="623"/>
      <c r="CZ11" s="659">
        <v>4.2</v>
      </c>
      <c r="DA11" s="659"/>
      <c r="DB11" s="659"/>
      <c r="DC11" s="659"/>
      <c r="DD11" s="627">
        <v>62830</v>
      </c>
      <c r="DE11" s="622"/>
      <c r="DF11" s="622"/>
      <c r="DG11" s="622"/>
      <c r="DH11" s="622"/>
      <c r="DI11" s="622"/>
      <c r="DJ11" s="622"/>
      <c r="DK11" s="622"/>
      <c r="DL11" s="622"/>
      <c r="DM11" s="622"/>
      <c r="DN11" s="622"/>
      <c r="DO11" s="622"/>
      <c r="DP11" s="623"/>
      <c r="DQ11" s="627">
        <v>126526</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561009</v>
      </c>
      <c r="BH12" s="622"/>
      <c r="BI12" s="622"/>
      <c r="BJ12" s="622"/>
      <c r="BK12" s="622"/>
      <c r="BL12" s="622"/>
      <c r="BM12" s="622"/>
      <c r="BN12" s="623"/>
      <c r="BO12" s="659">
        <v>58.7</v>
      </c>
      <c r="BP12" s="659"/>
      <c r="BQ12" s="659"/>
      <c r="BR12" s="659"/>
      <c r="BS12" s="660" t="s">
        <v>122</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420783</v>
      </c>
      <c r="CS12" s="622"/>
      <c r="CT12" s="622"/>
      <c r="CU12" s="622"/>
      <c r="CV12" s="622"/>
      <c r="CW12" s="622"/>
      <c r="CX12" s="622"/>
      <c r="CY12" s="623"/>
      <c r="CZ12" s="659">
        <v>8.3000000000000007</v>
      </c>
      <c r="DA12" s="659"/>
      <c r="DB12" s="659"/>
      <c r="DC12" s="659"/>
      <c r="DD12" s="627">
        <v>106322</v>
      </c>
      <c r="DE12" s="622"/>
      <c r="DF12" s="622"/>
      <c r="DG12" s="622"/>
      <c r="DH12" s="622"/>
      <c r="DI12" s="622"/>
      <c r="DJ12" s="622"/>
      <c r="DK12" s="622"/>
      <c r="DL12" s="622"/>
      <c r="DM12" s="622"/>
      <c r="DN12" s="622"/>
      <c r="DO12" s="622"/>
      <c r="DP12" s="623"/>
      <c r="DQ12" s="627">
        <v>214514</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552241</v>
      </c>
      <c r="BH13" s="622"/>
      <c r="BI13" s="622"/>
      <c r="BJ13" s="622"/>
      <c r="BK13" s="622"/>
      <c r="BL13" s="622"/>
      <c r="BM13" s="622"/>
      <c r="BN13" s="623"/>
      <c r="BO13" s="659">
        <v>57.7</v>
      </c>
      <c r="BP13" s="659"/>
      <c r="BQ13" s="659"/>
      <c r="BR13" s="659"/>
      <c r="BS13" s="660" t="s">
        <v>122</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232976</v>
      </c>
      <c r="CS13" s="622"/>
      <c r="CT13" s="622"/>
      <c r="CU13" s="622"/>
      <c r="CV13" s="622"/>
      <c r="CW13" s="622"/>
      <c r="CX13" s="622"/>
      <c r="CY13" s="623"/>
      <c r="CZ13" s="659">
        <v>4.5999999999999996</v>
      </c>
      <c r="DA13" s="659"/>
      <c r="DB13" s="659"/>
      <c r="DC13" s="659"/>
      <c r="DD13" s="627">
        <v>124225</v>
      </c>
      <c r="DE13" s="622"/>
      <c r="DF13" s="622"/>
      <c r="DG13" s="622"/>
      <c r="DH13" s="622"/>
      <c r="DI13" s="622"/>
      <c r="DJ13" s="622"/>
      <c r="DK13" s="622"/>
      <c r="DL13" s="622"/>
      <c r="DM13" s="622"/>
      <c r="DN13" s="622"/>
      <c r="DO13" s="622"/>
      <c r="DP13" s="623"/>
      <c r="DQ13" s="627">
        <v>154399</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27602</v>
      </c>
      <c r="BH14" s="622"/>
      <c r="BI14" s="622"/>
      <c r="BJ14" s="622"/>
      <c r="BK14" s="622"/>
      <c r="BL14" s="622"/>
      <c r="BM14" s="622"/>
      <c r="BN14" s="623"/>
      <c r="BO14" s="659">
        <v>2.9</v>
      </c>
      <c r="BP14" s="659"/>
      <c r="BQ14" s="659"/>
      <c r="BR14" s="659"/>
      <c r="BS14" s="660" t="s">
        <v>122</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687258</v>
      </c>
      <c r="CS14" s="622"/>
      <c r="CT14" s="622"/>
      <c r="CU14" s="622"/>
      <c r="CV14" s="622"/>
      <c r="CW14" s="622"/>
      <c r="CX14" s="622"/>
      <c r="CY14" s="623"/>
      <c r="CZ14" s="659">
        <v>13.6</v>
      </c>
      <c r="DA14" s="659"/>
      <c r="DB14" s="659"/>
      <c r="DC14" s="659"/>
      <c r="DD14" s="627">
        <v>398003</v>
      </c>
      <c r="DE14" s="622"/>
      <c r="DF14" s="622"/>
      <c r="DG14" s="622"/>
      <c r="DH14" s="622"/>
      <c r="DI14" s="622"/>
      <c r="DJ14" s="622"/>
      <c r="DK14" s="622"/>
      <c r="DL14" s="622"/>
      <c r="DM14" s="622"/>
      <c r="DN14" s="622"/>
      <c r="DO14" s="622"/>
      <c r="DP14" s="623"/>
      <c r="DQ14" s="627">
        <v>284868</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v>8117</v>
      </c>
      <c r="S15" s="622"/>
      <c r="T15" s="622"/>
      <c r="U15" s="622"/>
      <c r="V15" s="622"/>
      <c r="W15" s="622"/>
      <c r="X15" s="622"/>
      <c r="Y15" s="623"/>
      <c r="Z15" s="659">
        <v>0.2</v>
      </c>
      <c r="AA15" s="659"/>
      <c r="AB15" s="659"/>
      <c r="AC15" s="659"/>
      <c r="AD15" s="660">
        <v>8117</v>
      </c>
      <c r="AE15" s="660"/>
      <c r="AF15" s="660"/>
      <c r="AG15" s="660"/>
      <c r="AH15" s="660"/>
      <c r="AI15" s="660"/>
      <c r="AJ15" s="660"/>
      <c r="AK15" s="660"/>
      <c r="AL15" s="624">
        <v>0.3</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58535</v>
      </c>
      <c r="BH15" s="622"/>
      <c r="BI15" s="622"/>
      <c r="BJ15" s="622"/>
      <c r="BK15" s="622"/>
      <c r="BL15" s="622"/>
      <c r="BM15" s="622"/>
      <c r="BN15" s="623"/>
      <c r="BO15" s="659">
        <v>6.1</v>
      </c>
      <c r="BP15" s="659"/>
      <c r="BQ15" s="659"/>
      <c r="BR15" s="659"/>
      <c r="BS15" s="660" t="s">
        <v>122</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374647</v>
      </c>
      <c r="CS15" s="622"/>
      <c r="CT15" s="622"/>
      <c r="CU15" s="622"/>
      <c r="CV15" s="622"/>
      <c r="CW15" s="622"/>
      <c r="CX15" s="622"/>
      <c r="CY15" s="623"/>
      <c r="CZ15" s="659">
        <v>7.4</v>
      </c>
      <c r="DA15" s="659"/>
      <c r="DB15" s="659"/>
      <c r="DC15" s="659"/>
      <c r="DD15" s="627">
        <v>49566</v>
      </c>
      <c r="DE15" s="622"/>
      <c r="DF15" s="622"/>
      <c r="DG15" s="622"/>
      <c r="DH15" s="622"/>
      <c r="DI15" s="622"/>
      <c r="DJ15" s="622"/>
      <c r="DK15" s="622"/>
      <c r="DL15" s="622"/>
      <c r="DM15" s="622"/>
      <c r="DN15" s="622"/>
      <c r="DO15" s="622"/>
      <c r="DP15" s="623"/>
      <c r="DQ15" s="627">
        <v>299379</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17124</v>
      </c>
      <c r="S16" s="622"/>
      <c r="T16" s="622"/>
      <c r="U16" s="622"/>
      <c r="V16" s="622"/>
      <c r="W16" s="622"/>
      <c r="X16" s="622"/>
      <c r="Y16" s="623"/>
      <c r="Z16" s="659">
        <v>0.3</v>
      </c>
      <c r="AA16" s="659"/>
      <c r="AB16" s="659"/>
      <c r="AC16" s="659"/>
      <c r="AD16" s="660">
        <v>17124</v>
      </c>
      <c r="AE16" s="660"/>
      <c r="AF16" s="660"/>
      <c r="AG16" s="660"/>
      <c r="AH16" s="660"/>
      <c r="AI16" s="660"/>
      <c r="AJ16" s="660"/>
      <c r="AK16" s="660"/>
      <c r="AL16" s="624">
        <v>0.6</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t="s">
        <v>122</v>
      </c>
      <c r="CS16" s="622"/>
      <c r="CT16" s="622"/>
      <c r="CU16" s="622"/>
      <c r="CV16" s="622"/>
      <c r="CW16" s="622"/>
      <c r="CX16" s="622"/>
      <c r="CY16" s="623"/>
      <c r="CZ16" s="659" t="s">
        <v>122</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28628</v>
      </c>
      <c r="S17" s="622"/>
      <c r="T17" s="622"/>
      <c r="U17" s="622"/>
      <c r="V17" s="622"/>
      <c r="W17" s="622"/>
      <c r="X17" s="622"/>
      <c r="Y17" s="623"/>
      <c r="Z17" s="659">
        <v>0.5</v>
      </c>
      <c r="AA17" s="659"/>
      <c r="AB17" s="659"/>
      <c r="AC17" s="659"/>
      <c r="AD17" s="660">
        <v>28628</v>
      </c>
      <c r="AE17" s="660"/>
      <c r="AF17" s="660"/>
      <c r="AG17" s="660"/>
      <c r="AH17" s="660"/>
      <c r="AI17" s="660"/>
      <c r="AJ17" s="660"/>
      <c r="AK17" s="660"/>
      <c r="AL17" s="624">
        <v>1</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299152</v>
      </c>
      <c r="CS17" s="622"/>
      <c r="CT17" s="622"/>
      <c r="CU17" s="622"/>
      <c r="CV17" s="622"/>
      <c r="CW17" s="622"/>
      <c r="CX17" s="622"/>
      <c r="CY17" s="623"/>
      <c r="CZ17" s="659">
        <v>5.9</v>
      </c>
      <c r="DA17" s="659"/>
      <c r="DB17" s="659"/>
      <c r="DC17" s="659"/>
      <c r="DD17" s="627" t="s">
        <v>122</v>
      </c>
      <c r="DE17" s="622"/>
      <c r="DF17" s="622"/>
      <c r="DG17" s="622"/>
      <c r="DH17" s="622"/>
      <c r="DI17" s="622"/>
      <c r="DJ17" s="622"/>
      <c r="DK17" s="622"/>
      <c r="DL17" s="622"/>
      <c r="DM17" s="622"/>
      <c r="DN17" s="622"/>
      <c r="DO17" s="622"/>
      <c r="DP17" s="623"/>
      <c r="DQ17" s="627">
        <v>299152</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3255</v>
      </c>
      <c r="S18" s="622"/>
      <c r="T18" s="622"/>
      <c r="U18" s="622"/>
      <c r="V18" s="622"/>
      <c r="W18" s="622"/>
      <c r="X18" s="622"/>
      <c r="Y18" s="623"/>
      <c r="Z18" s="659">
        <v>0.1</v>
      </c>
      <c r="AA18" s="659"/>
      <c r="AB18" s="659"/>
      <c r="AC18" s="659"/>
      <c r="AD18" s="660">
        <v>3255</v>
      </c>
      <c r="AE18" s="660"/>
      <c r="AF18" s="660"/>
      <c r="AG18" s="660"/>
      <c r="AH18" s="660"/>
      <c r="AI18" s="660"/>
      <c r="AJ18" s="660"/>
      <c r="AK18" s="660"/>
      <c r="AL18" s="624">
        <v>0.1</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25022</v>
      </c>
      <c r="S19" s="622"/>
      <c r="T19" s="622"/>
      <c r="U19" s="622"/>
      <c r="V19" s="622"/>
      <c r="W19" s="622"/>
      <c r="X19" s="622"/>
      <c r="Y19" s="623"/>
      <c r="Z19" s="659">
        <v>0.5</v>
      </c>
      <c r="AA19" s="659"/>
      <c r="AB19" s="659"/>
      <c r="AC19" s="659"/>
      <c r="AD19" s="660">
        <v>25022</v>
      </c>
      <c r="AE19" s="660"/>
      <c r="AF19" s="660"/>
      <c r="AG19" s="660"/>
      <c r="AH19" s="660"/>
      <c r="AI19" s="660"/>
      <c r="AJ19" s="660"/>
      <c r="AK19" s="660"/>
      <c r="AL19" s="624">
        <v>0.9</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v>20750</v>
      </c>
      <c r="BH19" s="622"/>
      <c r="BI19" s="622"/>
      <c r="BJ19" s="622"/>
      <c r="BK19" s="622"/>
      <c r="BL19" s="622"/>
      <c r="BM19" s="622"/>
      <c r="BN19" s="623"/>
      <c r="BO19" s="659">
        <v>2.2000000000000002</v>
      </c>
      <c r="BP19" s="659"/>
      <c r="BQ19" s="659"/>
      <c r="BR19" s="659"/>
      <c r="BS19" s="660" t="s">
        <v>122</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v>351</v>
      </c>
      <c r="S20" s="622"/>
      <c r="T20" s="622"/>
      <c r="U20" s="622"/>
      <c r="V20" s="622"/>
      <c r="W20" s="622"/>
      <c r="X20" s="622"/>
      <c r="Y20" s="623"/>
      <c r="Z20" s="659">
        <v>0</v>
      </c>
      <c r="AA20" s="659"/>
      <c r="AB20" s="659"/>
      <c r="AC20" s="659"/>
      <c r="AD20" s="660">
        <v>351</v>
      </c>
      <c r="AE20" s="660"/>
      <c r="AF20" s="660"/>
      <c r="AG20" s="660"/>
      <c r="AH20" s="660"/>
      <c r="AI20" s="660"/>
      <c r="AJ20" s="660"/>
      <c r="AK20" s="660"/>
      <c r="AL20" s="624">
        <v>0</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v>20750</v>
      </c>
      <c r="BH20" s="622"/>
      <c r="BI20" s="622"/>
      <c r="BJ20" s="622"/>
      <c r="BK20" s="622"/>
      <c r="BL20" s="622"/>
      <c r="BM20" s="622"/>
      <c r="BN20" s="623"/>
      <c r="BO20" s="659">
        <v>2.2000000000000002</v>
      </c>
      <c r="BP20" s="659"/>
      <c r="BQ20" s="659"/>
      <c r="BR20" s="659"/>
      <c r="BS20" s="660" t="s">
        <v>122</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5052572</v>
      </c>
      <c r="CS20" s="622"/>
      <c r="CT20" s="622"/>
      <c r="CU20" s="622"/>
      <c r="CV20" s="622"/>
      <c r="CW20" s="622"/>
      <c r="CX20" s="622"/>
      <c r="CY20" s="623"/>
      <c r="CZ20" s="659">
        <v>100</v>
      </c>
      <c r="DA20" s="659"/>
      <c r="DB20" s="659"/>
      <c r="DC20" s="659"/>
      <c r="DD20" s="627">
        <v>1038830</v>
      </c>
      <c r="DE20" s="622"/>
      <c r="DF20" s="622"/>
      <c r="DG20" s="622"/>
      <c r="DH20" s="622"/>
      <c r="DI20" s="622"/>
      <c r="DJ20" s="622"/>
      <c r="DK20" s="622"/>
      <c r="DL20" s="622"/>
      <c r="DM20" s="622"/>
      <c r="DN20" s="622"/>
      <c r="DO20" s="622"/>
      <c r="DP20" s="623"/>
      <c r="DQ20" s="627">
        <v>3213734</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1911560</v>
      </c>
      <c r="S21" s="622"/>
      <c r="T21" s="622"/>
      <c r="U21" s="622"/>
      <c r="V21" s="622"/>
      <c r="W21" s="622"/>
      <c r="X21" s="622"/>
      <c r="Y21" s="623"/>
      <c r="Z21" s="659">
        <v>36.1</v>
      </c>
      <c r="AA21" s="659"/>
      <c r="AB21" s="659"/>
      <c r="AC21" s="659"/>
      <c r="AD21" s="660">
        <v>1631519</v>
      </c>
      <c r="AE21" s="660"/>
      <c r="AF21" s="660"/>
      <c r="AG21" s="660"/>
      <c r="AH21" s="660"/>
      <c r="AI21" s="660"/>
      <c r="AJ21" s="660"/>
      <c r="AK21" s="660"/>
      <c r="AL21" s="624">
        <v>55.8</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v>20750</v>
      </c>
      <c r="BH21" s="622"/>
      <c r="BI21" s="622"/>
      <c r="BJ21" s="622"/>
      <c r="BK21" s="622"/>
      <c r="BL21" s="622"/>
      <c r="BM21" s="622"/>
      <c r="BN21" s="623"/>
      <c r="BO21" s="659">
        <v>2.2000000000000002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1631519</v>
      </c>
      <c r="S22" s="622"/>
      <c r="T22" s="622"/>
      <c r="U22" s="622"/>
      <c r="V22" s="622"/>
      <c r="W22" s="622"/>
      <c r="X22" s="622"/>
      <c r="Y22" s="623"/>
      <c r="Z22" s="659">
        <v>30.8</v>
      </c>
      <c r="AA22" s="659"/>
      <c r="AB22" s="659"/>
      <c r="AC22" s="659"/>
      <c r="AD22" s="660">
        <v>1631519</v>
      </c>
      <c r="AE22" s="660"/>
      <c r="AF22" s="660"/>
      <c r="AG22" s="660"/>
      <c r="AH22" s="660"/>
      <c r="AI22" s="660"/>
      <c r="AJ22" s="660"/>
      <c r="AK22" s="660"/>
      <c r="AL22" s="624">
        <v>55.8</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280041</v>
      </c>
      <c r="S23" s="622"/>
      <c r="T23" s="622"/>
      <c r="U23" s="622"/>
      <c r="V23" s="622"/>
      <c r="W23" s="622"/>
      <c r="X23" s="622"/>
      <c r="Y23" s="623"/>
      <c r="Z23" s="659">
        <v>5.3</v>
      </c>
      <c r="AA23" s="659"/>
      <c r="AB23" s="659"/>
      <c r="AC23" s="659"/>
      <c r="AD23" s="660" t="s">
        <v>122</v>
      </c>
      <c r="AE23" s="660"/>
      <c r="AF23" s="660"/>
      <c r="AG23" s="660"/>
      <c r="AH23" s="660"/>
      <c r="AI23" s="660"/>
      <c r="AJ23" s="660"/>
      <c r="AK23" s="660"/>
      <c r="AL23" s="624" t="s">
        <v>122</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1549611</v>
      </c>
      <c r="CS24" s="677"/>
      <c r="CT24" s="677"/>
      <c r="CU24" s="677"/>
      <c r="CV24" s="677"/>
      <c r="CW24" s="677"/>
      <c r="CX24" s="677"/>
      <c r="CY24" s="702"/>
      <c r="CZ24" s="703">
        <v>30.7</v>
      </c>
      <c r="DA24" s="685"/>
      <c r="DB24" s="685"/>
      <c r="DC24" s="705"/>
      <c r="DD24" s="701">
        <v>1146413</v>
      </c>
      <c r="DE24" s="677"/>
      <c r="DF24" s="677"/>
      <c r="DG24" s="677"/>
      <c r="DH24" s="677"/>
      <c r="DI24" s="677"/>
      <c r="DJ24" s="677"/>
      <c r="DK24" s="702"/>
      <c r="DL24" s="701">
        <v>1078690</v>
      </c>
      <c r="DM24" s="677"/>
      <c r="DN24" s="677"/>
      <c r="DO24" s="677"/>
      <c r="DP24" s="677"/>
      <c r="DQ24" s="677"/>
      <c r="DR24" s="677"/>
      <c r="DS24" s="677"/>
      <c r="DT24" s="677"/>
      <c r="DU24" s="677"/>
      <c r="DV24" s="702"/>
      <c r="DW24" s="703">
        <v>36.799999999999997</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3170584</v>
      </c>
      <c r="S25" s="622"/>
      <c r="T25" s="622"/>
      <c r="U25" s="622"/>
      <c r="V25" s="622"/>
      <c r="W25" s="622"/>
      <c r="X25" s="622"/>
      <c r="Y25" s="623"/>
      <c r="Z25" s="659">
        <v>59.9</v>
      </c>
      <c r="AA25" s="659"/>
      <c r="AB25" s="659"/>
      <c r="AC25" s="659"/>
      <c r="AD25" s="660">
        <v>2890543</v>
      </c>
      <c r="AE25" s="660"/>
      <c r="AF25" s="660"/>
      <c r="AG25" s="660"/>
      <c r="AH25" s="660"/>
      <c r="AI25" s="660"/>
      <c r="AJ25" s="660"/>
      <c r="AK25" s="660"/>
      <c r="AL25" s="624">
        <v>98.9</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763965</v>
      </c>
      <c r="CS25" s="634"/>
      <c r="CT25" s="634"/>
      <c r="CU25" s="634"/>
      <c r="CV25" s="634"/>
      <c r="CW25" s="634"/>
      <c r="CX25" s="634"/>
      <c r="CY25" s="635"/>
      <c r="CZ25" s="624">
        <v>15.1</v>
      </c>
      <c r="DA25" s="636"/>
      <c r="DB25" s="636"/>
      <c r="DC25" s="637"/>
      <c r="DD25" s="627">
        <v>711862</v>
      </c>
      <c r="DE25" s="634"/>
      <c r="DF25" s="634"/>
      <c r="DG25" s="634"/>
      <c r="DH25" s="634"/>
      <c r="DI25" s="634"/>
      <c r="DJ25" s="634"/>
      <c r="DK25" s="635"/>
      <c r="DL25" s="627">
        <v>644806</v>
      </c>
      <c r="DM25" s="634"/>
      <c r="DN25" s="634"/>
      <c r="DO25" s="634"/>
      <c r="DP25" s="634"/>
      <c r="DQ25" s="634"/>
      <c r="DR25" s="634"/>
      <c r="DS25" s="634"/>
      <c r="DT25" s="634"/>
      <c r="DU25" s="634"/>
      <c r="DV25" s="635"/>
      <c r="DW25" s="624">
        <v>22</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934</v>
      </c>
      <c r="S26" s="622"/>
      <c r="T26" s="622"/>
      <c r="U26" s="622"/>
      <c r="V26" s="622"/>
      <c r="W26" s="622"/>
      <c r="X26" s="622"/>
      <c r="Y26" s="623"/>
      <c r="Z26" s="659">
        <v>0</v>
      </c>
      <c r="AA26" s="659"/>
      <c r="AB26" s="659"/>
      <c r="AC26" s="659"/>
      <c r="AD26" s="660">
        <v>934</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448477</v>
      </c>
      <c r="CS26" s="622"/>
      <c r="CT26" s="622"/>
      <c r="CU26" s="622"/>
      <c r="CV26" s="622"/>
      <c r="CW26" s="622"/>
      <c r="CX26" s="622"/>
      <c r="CY26" s="623"/>
      <c r="CZ26" s="624">
        <v>8.9</v>
      </c>
      <c r="DA26" s="636"/>
      <c r="DB26" s="636"/>
      <c r="DC26" s="637"/>
      <c r="DD26" s="627">
        <v>416098</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30570</v>
      </c>
      <c r="S27" s="622"/>
      <c r="T27" s="622"/>
      <c r="U27" s="622"/>
      <c r="V27" s="622"/>
      <c r="W27" s="622"/>
      <c r="X27" s="622"/>
      <c r="Y27" s="623"/>
      <c r="Z27" s="659">
        <v>0.6</v>
      </c>
      <c r="AA27" s="659"/>
      <c r="AB27" s="659"/>
      <c r="AC27" s="659"/>
      <c r="AD27" s="660" t="s">
        <v>122</v>
      </c>
      <c r="AE27" s="660"/>
      <c r="AF27" s="660"/>
      <c r="AG27" s="660"/>
      <c r="AH27" s="660"/>
      <c r="AI27" s="660"/>
      <c r="AJ27" s="660"/>
      <c r="AK27" s="660"/>
      <c r="AL27" s="624" t="s">
        <v>122</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956300</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486494</v>
      </c>
      <c r="CS27" s="634"/>
      <c r="CT27" s="634"/>
      <c r="CU27" s="634"/>
      <c r="CV27" s="634"/>
      <c r="CW27" s="634"/>
      <c r="CX27" s="634"/>
      <c r="CY27" s="635"/>
      <c r="CZ27" s="624">
        <v>9.6</v>
      </c>
      <c r="DA27" s="636"/>
      <c r="DB27" s="636"/>
      <c r="DC27" s="637"/>
      <c r="DD27" s="627">
        <v>135399</v>
      </c>
      <c r="DE27" s="634"/>
      <c r="DF27" s="634"/>
      <c r="DG27" s="634"/>
      <c r="DH27" s="634"/>
      <c r="DI27" s="634"/>
      <c r="DJ27" s="634"/>
      <c r="DK27" s="635"/>
      <c r="DL27" s="627">
        <v>134732</v>
      </c>
      <c r="DM27" s="634"/>
      <c r="DN27" s="634"/>
      <c r="DO27" s="634"/>
      <c r="DP27" s="634"/>
      <c r="DQ27" s="634"/>
      <c r="DR27" s="634"/>
      <c r="DS27" s="634"/>
      <c r="DT27" s="634"/>
      <c r="DU27" s="634"/>
      <c r="DV27" s="635"/>
      <c r="DW27" s="624">
        <v>4.5999999999999996</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55236</v>
      </c>
      <c r="S28" s="622"/>
      <c r="T28" s="622"/>
      <c r="U28" s="622"/>
      <c r="V28" s="622"/>
      <c r="W28" s="622"/>
      <c r="X28" s="622"/>
      <c r="Y28" s="623"/>
      <c r="Z28" s="659">
        <v>1</v>
      </c>
      <c r="AA28" s="659"/>
      <c r="AB28" s="659"/>
      <c r="AC28" s="659"/>
      <c r="AD28" s="660">
        <v>3751</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299152</v>
      </c>
      <c r="CS28" s="622"/>
      <c r="CT28" s="622"/>
      <c r="CU28" s="622"/>
      <c r="CV28" s="622"/>
      <c r="CW28" s="622"/>
      <c r="CX28" s="622"/>
      <c r="CY28" s="623"/>
      <c r="CZ28" s="624">
        <v>5.9</v>
      </c>
      <c r="DA28" s="636"/>
      <c r="DB28" s="636"/>
      <c r="DC28" s="637"/>
      <c r="DD28" s="627">
        <v>299152</v>
      </c>
      <c r="DE28" s="622"/>
      <c r="DF28" s="622"/>
      <c r="DG28" s="622"/>
      <c r="DH28" s="622"/>
      <c r="DI28" s="622"/>
      <c r="DJ28" s="622"/>
      <c r="DK28" s="623"/>
      <c r="DL28" s="627">
        <v>299152</v>
      </c>
      <c r="DM28" s="622"/>
      <c r="DN28" s="622"/>
      <c r="DO28" s="622"/>
      <c r="DP28" s="622"/>
      <c r="DQ28" s="622"/>
      <c r="DR28" s="622"/>
      <c r="DS28" s="622"/>
      <c r="DT28" s="622"/>
      <c r="DU28" s="622"/>
      <c r="DV28" s="623"/>
      <c r="DW28" s="624">
        <v>10.199999999999999</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16227</v>
      </c>
      <c r="S29" s="622"/>
      <c r="T29" s="622"/>
      <c r="U29" s="622"/>
      <c r="V29" s="622"/>
      <c r="W29" s="622"/>
      <c r="X29" s="622"/>
      <c r="Y29" s="623"/>
      <c r="Z29" s="659">
        <v>0.3</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299152</v>
      </c>
      <c r="CS29" s="634"/>
      <c r="CT29" s="634"/>
      <c r="CU29" s="634"/>
      <c r="CV29" s="634"/>
      <c r="CW29" s="634"/>
      <c r="CX29" s="634"/>
      <c r="CY29" s="635"/>
      <c r="CZ29" s="624">
        <v>5.9</v>
      </c>
      <c r="DA29" s="636"/>
      <c r="DB29" s="636"/>
      <c r="DC29" s="637"/>
      <c r="DD29" s="627">
        <v>299152</v>
      </c>
      <c r="DE29" s="634"/>
      <c r="DF29" s="634"/>
      <c r="DG29" s="634"/>
      <c r="DH29" s="634"/>
      <c r="DI29" s="634"/>
      <c r="DJ29" s="634"/>
      <c r="DK29" s="635"/>
      <c r="DL29" s="627">
        <v>299152</v>
      </c>
      <c r="DM29" s="634"/>
      <c r="DN29" s="634"/>
      <c r="DO29" s="634"/>
      <c r="DP29" s="634"/>
      <c r="DQ29" s="634"/>
      <c r="DR29" s="634"/>
      <c r="DS29" s="634"/>
      <c r="DT29" s="634"/>
      <c r="DU29" s="634"/>
      <c r="DV29" s="635"/>
      <c r="DW29" s="624">
        <v>10.199999999999999</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378571</v>
      </c>
      <c r="S30" s="622"/>
      <c r="T30" s="622"/>
      <c r="U30" s="622"/>
      <c r="V30" s="622"/>
      <c r="W30" s="622"/>
      <c r="X30" s="622"/>
      <c r="Y30" s="623"/>
      <c r="Z30" s="659">
        <v>7.2</v>
      </c>
      <c r="AA30" s="659"/>
      <c r="AB30" s="659"/>
      <c r="AC30" s="659"/>
      <c r="AD30" s="660" t="s">
        <v>122</v>
      </c>
      <c r="AE30" s="660"/>
      <c r="AF30" s="660"/>
      <c r="AG30" s="660"/>
      <c r="AH30" s="660"/>
      <c r="AI30" s="660"/>
      <c r="AJ30" s="660"/>
      <c r="AK30" s="660"/>
      <c r="AL30" s="624" t="s">
        <v>122</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6"/>
      <c r="BI30" s="696"/>
      <c r="BJ30" s="696"/>
      <c r="BK30" s="696"/>
      <c r="BL30" s="696"/>
      <c r="BM30" s="696"/>
      <c r="BN30" s="696"/>
      <c r="BO30" s="696"/>
      <c r="BP30" s="696"/>
      <c r="BQ30" s="697"/>
      <c r="BR30" s="673" t="s">
        <v>296</v>
      </c>
      <c r="BS30" s="696"/>
      <c r="BT30" s="696"/>
      <c r="BU30" s="696"/>
      <c r="BV30" s="696"/>
      <c r="BW30" s="696"/>
      <c r="BX30" s="696"/>
      <c r="BY30" s="696"/>
      <c r="BZ30" s="696"/>
      <c r="CA30" s="696"/>
      <c r="CB30" s="697"/>
      <c r="CD30" s="642"/>
      <c r="CE30" s="643"/>
      <c r="CF30" s="618" t="s">
        <v>297</v>
      </c>
      <c r="CG30" s="619"/>
      <c r="CH30" s="619"/>
      <c r="CI30" s="619"/>
      <c r="CJ30" s="619"/>
      <c r="CK30" s="619"/>
      <c r="CL30" s="619"/>
      <c r="CM30" s="619"/>
      <c r="CN30" s="619"/>
      <c r="CO30" s="619"/>
      <c r="CP30" s="619"/>
      <c r="CQ30" s="620"/>
      <c r="CR30" s="621">
        <v>290449</v>
      </c>
      <c r="CS30" s="622"/>
      <c r="CT30" s="622"/>
      <c r="CU30" s="622"/>
      <c r="CV30" s="622"/>
      <c r="CW30" s="622"/>
      <c r="CX30" s="622"/>
      <c r="CY30" s="623"/>
      <c r="CZ30" s="624">
        <v>5.7</v>
      </c>
      <c r="DA30" s="636"/>
      <c r="DB30" s="636"/>
      <c r="DC30" s="637"/>
      <c r="DD30" s="627">
        <v>290449</v>
      </c>
      <c r="DE30" s="622"/>
      <c r="DF30" s="622"/>
      <c r="DG30" s="622"/>
      <c r="DH30" s="622"/>
      <c r="DI30" s="622"/>
      <c r="DJ30" s="622"/>
      <c r="DK30" s="623"/>
      <c r="DL30" s="627">
        <v>290449</v>
      </c>
      <c r="DM30" s="622"/>
      <c r="DN30" s="622"/>
      <c r="DO30" s="622"/>
      <c r="DP30" s="622"/>
      <c r="DQ30" s="622"/>
      <c r="DR30" s="622"/>
      <c r="DS30" s="622"/>
      <c r="DT30" s="622"/>
      <c r="DU30" s="622"/>
      <c r="DV30" s="623"/>
      <c r="DW30" s="624">
        <v>9.9</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1" t="s">
        <v>299</v>
      </c>
      <c r="AQ31" s="692"/>
      <c r="AR31" s="692"/>
      <c r="AS31" s="692"/>
      <c r="AT31" s="693" t="s">
        <v>300</v>
      </c>
      <c r="AU31" s="206"/>
      <c r="AV31" s="206"/>
      <c r="AW31" s="206"/>
      <c r="AX31" s="679" t="s">
        <v>178</v>
      </c>
      <c r="AY31" s="680"/>
      <c r="AZ31" s="680"/>
      <c r="BA31" s="680"/>
      <c r="BB31" s="680"/>
      <c r="BC31" s="680"/>
      <c r="BD31" s="680"/>
      <c r="BE31" s="680"/>
      <c r="BF31" s="681"/>
      <c r="BG31" s="683">
        <v>98.8</v>
      </c>
      <c r="BH31" s="684"/>
      <c r="BI31" s="684"/>
      <c r="BJ31" s="684"/>
      <c r="BK31" s="684"/>
      <c r="BL31" s="684"/>
      <c r="BM31" s="685">
        <v>97.8</v>
      </c>
      <c r="BN31" s="684"/>
      <c r="BO31" s="684"/>
      <c r="BP31" s="684"/>
      <c r="BQ31" s="686"/>
      <c r="BR31" s="683">
        <v>99</v>
      </c>
      <c r="BS31" s="684"/>
      <c r="BT31" s="684"/>
      <c r="BU31" s="684"/>
      <c r="BV31" s="684"/>
      <c r="BW31" s="684"/>
      <c r="BX31" s="685">
        <v>97.6</v>
      </c>
      <c r="BY31" s="684"/>
      <c r="BZ31" s="684"/>
      <c r="CA31" s="684"/>
      <c r="CB31" s="686"/>
      <c r="CD31" s="642"/>
      <c r="CE31" s="643"/>
      <c r="CF31" s="618" t="s">
        <v>301</v>
      </c>
      <c r="CG31" s="619"/>
      <c r="CH31" s="619"/>
      <c r="CI31" s="619"/>
      <c r="CJ31" s="619"/>
      <c r="CK31" s="619"/>
      <c r="CL31" s="619"/>
      <c r="CM31" s="619"/>
      <c r="CN31" s="619"/>
      <c r="CO31" s="619"/>
      <c r="CP31" s="619"/>
      <c r="CQ31" s="620"/>
      <c r="CR31" s="621">
        <v>8703</v>
      </c>
      <c r="CS31" s="634"/>
      <c r="CT31" s="634"/>
      <c r="CU31" s="634"/>
      <c r="CV31" s="634"/>
      <c r="CW31" s="634"/>
      <c r="CX31" s="634"/>
      <c r="CY31" s="635"/>
      <c r="CZ31" s="624">
        <v>0.2</v>
      </c>
      <c r="DA31" s="636"/>
      <c r="DB31" s="636"/>
      <c r="DC31" s="637"/>
      <c r="DD31" s="627">
        <v>8703</v>
      </c>
      <c r="DE31" s="634"/>
      <c r="DF31" s="634"/>
      <c r="DG31" s="634"/>
      <c r="DH31" s="634"/>
      <c r="DI31" s="634"/>
      <c r="DJ31" s="634"/>
      <c r="DK31" s="635"/>
      <c r="DL31" s="627">
        <v>8703</v>
      </c>
      <c r="DM31" s="634"/>
      <c r="DN31" s="634"/>
      <c r="DO31" s="634"/>
      <c r="DP31" s="634"/>
      <c r="DQ31" s="634"/>
      <c r="DR31" s="634"/>
      <c r="DS31" s="634"/>
      <c r="DT31" s="634"/>
      <c r="DU31" s="634"/>
      <c r="DV31" s="635"/>
      <c r="DW31" s="624">
        <v>0.3</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287943</v>
      </c>
      <c r="S32" s="622"/>
      <c r="T32" s="622"/>
      <c r="U32" s="622"/>
      <c r="V32" s="622"/>
      <c r="W32" s="622"/>
      <c r="X32" s="622"/>
      <c r="Y32" s="623"/>
      <c r="Z32" s="659">
        <v>5.4</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4"/>
      <c r="AU32" s="202" t="s">
        <v>303</v>
      </c>
      <c r="AX32" s="618" t="s">
        <v>304</v>
      </c>
      <c r="AY32" s="619"/>
      <c r="AZ32" s="619"/>
      <c r="BA32" s="619"/>
      <c r="BB32" s="619"/>
      <c r="BC32" s="619"/>
      <c r="BD32" s="619"/>
      <c r="BE32" s="619"/>
      <c r="BF32" s="620"/>
      <c r="BG32" s="687">
        <v>98.9</v>
      </c>
      <c r="BH32" s="634"/>
      <c r="BI32" s="634"/>
      <c r="BJ32" s="634"/>
      <c r="BK32" s="634"/>
      <c r="BL32" s="634"/>
      <c r="BM32" s="625">
        <v>98</v>
      </c>
      <c r="BN32" s="634"/>
      <c r="BO32" s="634"/>
      <c r="BP32" s="634"/>
      <c r="BQ32" s="657"/>
      <c r="BR32" s="687">
        <v>99.2</v>
      </c>
      <c r="BS32" s="634"/>
      <c r="BT32" s="634"/>
      <c r="BU32" s="634"/>
      <c r="BV32" s="634"/>
      <c r="BW32" s="634"/>
      <c r="BX32" s="625">
        <v>97.9</v>
      </c>
      <c r="BY32" s="634"/>
      <c r="BZ32" s="634"/>
      <c r="CA32" s="634"/>
      <c r="CB32" s="657"/>
      <c r="CD32" s="644"/>
      <c r="CE32" s="645"/>
      <c r="CF32" s="618" t="s">
        <v>305</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25855</v>
      </c>
      <c r="S33" s="622"/>
      <c r="T33" s="622"/>
      <c r="U33" s="622"/>
      <c r="V33" s="622"/>
      <c r="W33" s="622"/>
      <c r="X33" s="622"/>
      <c r="Y33" s="623"/>
      <c r="Z33" s="659">
        <v>0.5</v>
      </c>
      <c r="AA33" s="659"/>
      <c r="AB33" s="659"/>
      <c r="AC33" s="659"/>
      <c r="AD33" s="660">
        <v>15306</v>
      </c>
      <c r="AE33" s="660"/>
      <c r="AF33" s="660"/>
      <c r="AG33" s="660"/>
      <c r="AH33" s="660"/>
      <c r="AI33" s="660"/>
      <c r="AJ33" s="660"/>
      <c r="AK33" s="660"/>
      <c r="AL33" s="624">
        <v>0.5</v>
      </c>
      <c r="AM33" s="625"/>
      <c r="AN33" s="625"/>
      <c r="AO33" s="661"/>
      <c r="AP33" s="664"/>
      <c r="AQ33" s="665"/>
      <c r="AR33" s="665"/>
      <c r="AS33" s="665"/>
      <c r="AT33" s="695"/>
      <c r="AU33" s="207"/>
      <c r="AV33" s="207"/>
      <c r="AW33" s="207"/>
      <c r="AX33" s="602" t="s">
        <v>307</v>
      </c>
      <c r="AY33" s="603"/>
      <c r="AZ33" s="603"/>
      <c r="BA33" s="603"/>
      <c r="BB33" s="603"/>
      <c r="BC33" s="603"/>
      <c r="BD33" s="603"/>
      <c r="BE33" s="603"/>
      <c r="BF33" s="604"/>
      <c r="BG33" s="682">
        <v>98.6</v>
      </c>
      <c r="BH33" s="606"/>
      <c r="BI33" s="606"/>
      <c r="BJ33" s="606"/>
      <c r="BK33" s="606"/>
      <c r="BL33" s="606"/>
      <c r="BM33" s="652">
        <v>97.4</v>
      </c>
      <c r="BN33" s="606"/>
      <c r="BO33" s="606"/>
      <c r="BP33" s="606"/>
      <c r="BQ33" s="669"/>
      <c r="BR33" s="682">
        <v>98.8</v>
      </c>
      <c r="BS33" s="606"/>
      <c r="BT33" s="606"/>
      <c r="BU33" s="606"/>
      <c r="BV33" s="606"/>
      <c r="BW33" s="606"/>
      <c r="BX33" s="652">
        <v>97.2</v>
      </c>
      <c r="BY33" s="606"/>
      <c r="BZ33" s="606"/>
      <c r="CA33" s="606"/>
      <c r="CB33" s="669"/>
      <c r="CD33" s="618" t="s">
        <v>308</v>
      </c>
      <c r="CE33" s="619"/>
      <c r="CF33" s="619"/>
      <c r="CG33" s="619"/>
      <c r="CH33" s="619"/>
      <c r="CI33" s="619"/>
      <c r="CJ33" s="619"/>
      <c r="CK33" s="619"/>
      <c r="CL33" s="619"/>
      <c r="CM33" s="619"/>
      <c r="CN33" s="619"/>
      <c r="CO33" s="619"/>
      <c r="CP33" s="619"/>
      <c r="CQ33" s="620"/>
      <c r="CR33" s="621">
        <v>2464131</v>
      </c>
      <c r="CS33" s="634"/>
      <c r="CT33" s="634"/>
      <c r="CU33" s="634"/>
      <c r="CV33" s="634"/>
      <c r="CW33" s="634"/>
      <c r="CX33" s="634"/>
      <c r="CY33" s="635"/>
      <c r="CZ33" s="624">
        <v>48.8</v>
      </c>
      <c r="DA33" s="636"/>
      <c r="DB33" s="636"/>
      <c r="DC33" s="637"/>
      <c r="DD33" s="627">
        <v>1986637</v>
      </c>
      <c r="DE33" s="634"/>
      <c r="DF33" s="634"/>
      <c r="DG33" s="634"/>
      <c r="DH33" s="634"/>
      <c r="DI33" s="634"/>
      <c r="DJ33" s="634"/>
      <c r="DK33" s="635"/>
      <c r="DL33" s="627">
        <v>1596355</v>
      </c>
      <c r="DM33" s="634"/>
      <c r="DN33" s="634"/>
      <c r="DO33" s="634"/>
      <c r="DP33" s="634"/>
      <c r="DQ33" s="634"/>
      <c r="DR33" s="634"/>
      <c r="DS33" s="634"/>
      <c r="DT33" s="634"/>
      <c r="DU33" s="634"/>
      <c r="DV33" s="635"/>
      <c r="DW33" s="624">
        <v>54.5</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163206</v>
      </c>
      <c r="S34" s="622"/>
      <c r="T34" s="622"/>
      <c r="U34" s="622"/>
      <c r="V34" s="622"/>
      <c r="W34" s="622"/>
      <c r="X34" s="622"/>
      <c r="Y34" s="623"/>
      <c r="Z34" s="659">
        <v>3.1</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310</v>
      </c>
      <c r="CE34" s="619"/>
      <c r="CF34" s="619"/>
      <c r="CG34" s="619"/>
      <c r="CH34" s="619"/>
      <c r="CI34" s="619"/>
      <c r="CJ34" s="619"/>
      <c r="CK34" s="619"/>
      <c r="CL34" s="619"/>
      <c r="CM34" s="619"/>
      <c r="CN34" s="619"/>
      <c r="CO34" s="619"/>
      <c r="CP34" s="619"/>
      <c r="CQ34" s="620"/>
      <c r="CR34" s="621">
        <v>913593</v>
      </c>
      <c r="CS34" s="622"/>
      <c r="CT34" s="622"/>
      <c r="CU34" s="622"/>
      <c r="CV34" s="622"/>
      <c r="CW34" s="622"/>
      <c r="CX34" s="622"/>
      <c r="CY34" s="623"/>
      <c r="CZ34" s="624">
        <v>18.100000000000001</v>
      </c>
      <c r="DA34" s="636"/>
      <c r="DB34" s="636"/>
      <c r="DC34" s="637"/>
      <c r="DD34" s="627">
        <v>697329</v>
      </c>
      <c r="DE34" s="622"/>
      <c r="DF34" s="622"/>
      <c r="DG34" s="622"/>
      <c r="DH34" s="622"/>
      <c r="DI34" s="622"/>
      <c r="DJ34" s="622"/>
      <c r="DK34" s="623"/>
      <c r="DL34" s="627">
        <v>574277</v>
      </c>
      <c r="DM34" s="622"/>
      <c r="DN34" s="622"/>
      <c r="DO34" s="622"/>
      <c r="DP34" s="622"/>
      <c r="DQ34" s="622"/>
      <c r="DR34" s="622"/>
      <c r="DS34" s="622"/>
      <c r="DT34" s="622"/>
      <c r="DU34" s="622"/>
      <c r="DV34" s="623"/>
      <c r="DW34" s="624">
        <v>19.600000000000001</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248050</v>
      </c>
      <c r="S35" s="622"/>
      <c r="T35" s="622"/>
      <c r="U35" s="622"/>
      <c r="V35" s="622"/>
      <c r="W35" s="622"/>
      <c r="X35" s="622"/>
      <c r="Y35" s="623"/>
      <c r="Z35" s="659">
        <v>4.7</v>
      </c>
      <c r="AA35" s="659"/>
      <c r="AB35" s="659"/>
      <c r="AC35" s="659"/>
      <c r="AD35" s="660" t="s">
        <v>122</v>
      </c>
      <c r="AE35" s="660"/>
      <c r="AF35" s="660"/>
      <c r="AG35" s="660"/>
      <c r="AH35" s="660"/>
      <c r="AI35" s="660"/>
      <c r="AJ35" s="660"/>
      <c r="AK35" s="660"/>
      <c r="AL35" s="624" t="s">
        <v>122</v>
      </c>
      <c r="AM35" s="625"/>
      <c r="AN35" s="625"/>
      <c r="AO35" s="661"/>
      <c r="AP35" s="210"/>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117538</v>
      </c>
      <c r="CS35" s="634"/>
      <c r="CT35" s="634"/>
      <c r="CU35" s="634"/>
      <c r="CV35" s="634"/>
      <c r="CW35" s="634"/>
      <c r="CX35" s="634"/>
      <c r="CY35" s="635"/>
      <c r="CZ35" s="624">
        <v>2.2999999999999998</v>
      </c>
      <c r="DA35" s="636"/>
      <c r="DB35" s="636"/>
      <c r="DC35" s="637"/>
      <c r="DD35" s="627">
        <v>91052</v>
      </c>
      <c r="DE35" s="634"/>
      <c r="DF35" s="634"/>
      <c r="DG35" s="634"/>
      <c r="DH35" s="634"/>
      <c r="DI35" s="634"/>
      <c r="DJ35" s="634"/>
      <c r="DK35" s="635"/>
      <c r="DL35" s="627">
        <v>61455</v>
      </c>
      <c r="DM35" s="634"/>
      <c r="DN35" s="634"/>
      <c r="DO35" s="634"/>
      <c r="DP35" s="634"/>
      <c r="DQ35" s="634"/>
      <c r="DR35" s="634"/>
      <c r="DS35" s="634"/>
      <c r="DT35" s="634"/>
      <c r="DU35" s="634"/>
      <c r="DV35" s="635"/>
      <c r="DW35" s="624">
        <v>2.1</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201421</v>
      </c>
      <c r="S36" s="622"/>
      <c r="T36" s="622"/>
      <c r="U36" s="622"/>
      <c r="V36" s="622"/>
      <c r="W36" s="622"/>
      <c r="X36" s="622"/>
      <c r="Y36" s="623"/>
      <c r="Z36" s="659">
        <v>3.8</v>
      </c>
      <c r="AA36" s="659"/>
      <c r="AB36" s="659"/>
      <c r="AC36" s="659"/>
      <c r="AD36" s="660" t="s">
        <v>122</v>
      </c>
      <c r="AE36" s="660"/>
      <c r="AF36" s="660"/>
      <c r="AG36" s="660"/>
      <c r="AH36" s="660"/>
      <c r="AI36" s="660"/>
      <c r="AJ36" s="660"/>
      <c r="AK36" s="660"/>
      <c r="AL36" s="624" t="s">
        <v>122</v>
      </c>
      <c r="AM36" s="625"/>
      <c r="AN36" s="625"/>
      <c r="AO36" s="661"/>
      <c r="AP36" s="210"/>
      <c r="AQ36" s="670" t="s">
        <v>316</v>
      </c>
      <c r="AR36" s="671"/>
      <c r="AS36" s="671"/>
      <c r="AT36" s="671"/>
      <c r="AU36" s="671"/>
      <c r="AV36" s="671"/>
      <c r="AW36" s="671"/>
      <c r="AX36" s="671"/>
      <c r="AY36" s="672"/>
      <c r="AZ36" s="676">
        <v>293876</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7328</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1128185</v>
      </c>
      <c r="CS36" s="622"/>
      <c r="CT36" s="622"/>
      <c r="CU36" s="622"/>
      <c r="CV36" s="622"/>
      <c r="CW36" s="622"/>
      <c r="CX36" s="622"/>
      <c r="CY36" s="623"/>
      <c r="CZ36" s="624">
        <v>22.3</v>
      </c>
      <c r="DA36" s="636"/>
      <c r="DB36" s="636"/>
      <c r="DC36" s="637"/>
      <c r="DD36" s="627">
        <v>964200</v>
      </c>
      <c r="DE36" s="622"/>
      <c r="DF36" s="622"/>
      <c r="DG36" s="622"/>
      <c r="DH36" s="622"/>
      <c r="DI36" s="622"/>
      <c r="DJ36" s="622"/>
      <c r="DK36" s="623"/>
      <c r="DL36" s="627">
        <v>798860</v>
      </c>
      <c r="DM36" s="622"/>
      <c r="DN36" s="622"/>
      <c r="DO36" s="622"/>
      <c r="DP36" s="622"/>
      <c r="DQ36" s="622"/>
      <c r="DR36" s="622"/>
      <c r="DS36" s="622"/>
      <c r="DT36" s="622"/>
      <c r="DU36" s="622"/>
      <c r="DV36" s="623"/>
      <c r="DW36" s="624">
        <v>27.3</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73069</v>
      </c>
      <c r="S37" s="622"/>
      <c r="T37" s="622"/>
      <c r="U37" s="622"/>
      <c r="V37" s="622"/>
      <c r="W37" s="622"/>
      <c r="X37" s="622"/>
      <c r="Y37" s="623"/>
      <c r="Z37" s="659">
        <v>1.4</v>
      </c>
      <c r="AA37" s="659"/>
      <c r="AB37" s="659"/>
      <c r="AC37" s="659"/>
      <c r="AD37" s="660">
        <v>12207</v>
      </c>
      <c r="AE37" s="660"/>
      <c r="AF37" s="660"/>
      <c r="AG37" s="660"/>
      <c r="AH37" s="660"/>
      <c r="AI37" s="660"/>
      <c r="AJ37" s="660"/>
      <c r="AK37" s="660"/>
      <c r="AL37" s="624">
        <v>0.4</v>
      </c>
      <c r="AM37" s="625"/>
      <c r="AN37" s="625"/>
      <c r="AO37" s="661"/>
      <c r="AQ37" s="654" t="s">
        <v>320</v>
      </c>
      <c r="AR37" s="655"/>
      <c r="AS37" s="655"/>
      <c r="AT37" s="655"/>
      <c r="AU37" s="655"/>
      <c r="AV37" s="655"/>
      <c r="AW37" s="655"/>
      <c r="AX37" s="655"/>
      <c r="AY37" s="656"/>
      <c r="AZ37" s="621">
        <v>14337</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4010</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471539</v>
      </c>
      <c r="CS37" s="634"/>
      <c r="CT37" s="634"/>
      <c r="CU37" s="634"/>
      <c r="CV37" s="634"/>
      <c r="CW37" s="634"/>
      <c r="CX37" s="634"/>
      <c r="CY37" s="635"/>
      <c r="CZ37" s="624">
        <v>9.3000000000000007</v>
      </c>
      <c r="DA37" s="636"/>
      <c r="DB37" s="636"/>
      <c r="DC37" s="637"/>
      <c r="DD37" s="627">
        <v>462405</v>
      </c>
      <c r="DE37" s="634"/>
      <c r="DF37" s="634"/>
      <c r="DG37" s="634"/>
      <c r="DH37" s="634"/>
      <c r="DI37" s="634"/>
      <c r="DJ37" s="634"/>
      <c r="DK37" s="635"/>
      <c r="DL37" s="627">
        <v>450197</v>
      </c>
      <c r="DM37" s="634"/>
      <c r="DN37" s="634"/>
      <c r="DO37" s="634"/>
      <c r="DP37" s="634"/>
      <c r="DQ37" s="634"/>
      <c r="DR37" s="634"/>
      <c r="DS37" s="634"/>
      <c r="DT37" s="634"/>
      <c r="DU37" s="634"/>
      <c r="DV37" s="635"/>
      <c r="DW37" s="624">
        <v>15.4</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638412</v>
      </c>
      <c r="S38" s="622"/>
      <c r="T38" s="622"/>
      <c r="U38" s="622"/>
      <c r="V38" s="622"/>
      <c r="W38" s="622"/>
      <c r="X38" s="622"/>
      <c r="Y38" s="623"/>
      <c r="Z38" s="659">
        <v>12.1</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v>10352</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1131</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269187</v>
      </c>
      <c r="CS38" s="622"/>
      <c r="CT38" s="622"/>
      <c r="CU38" s="622"/>
      <c r="CV38" s="622"/>
      <c r="CW38" s="622"/>
      <c r="CX38" s="622"/>
      <c r="CY38" s="623"/>
      <c r="CZ38" s="624">
        <v>5.3</v>
      </c>
      <c r="DA38" s="636"/>
      <c r="DB38" s="636"/>
      <c r="DC38" s="637"/>
      <c r="DD38" s="627">
        <v>202203</v>
      </c>
      <c r="DE38" s="622"/>
      <c r="DF38" s="622"/>
      <c r="DG38" s="622"/>
      <c r="DH38" s="622"/>
      <c r="DI38" s="622"/>
      <c r="DJ38" s="622"/>
      <c r="DK38" s="623"/>
      <c r="DL38" s="627">
        <v>161763</v>
      </c>
      <c r="DM38" s="622"/>
      <c r="DN38" s="622"/>
      <c r="DO38" s="622"/>
      <c r="DP38" s="622"/>
      <c r="DQ38" s="622"/>
      <c r="DR38" s="622"/>
      <c r="DS38" s="622"/>
      <c r="DT38" s="622"/>
      <c r="DU38" s="622"/>
      <c r="DV38" s="623"/>
      <c r="DW38" s="624">
        <v>5.5</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t="s">
        <v>122</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1691</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33680</v>
      </c>
      <c r="CS39" s="634"/>
      <c r="CT39" s="634"/>
      <c r="CU39" s="634"/>
      <c r="CV39" s="634"/>
      <c r="CW39" s="634"/>
      <c r="CX39" s="634"/>
      <c r="CY39" s="635"/>
      <c r="CZ39" s="624">
        <v>0.7</v>
      </c>
      <c r="DA39" s="636"/>
      <c r="DB39" s="636"/>
      <c r="DC39" s="637"/>
      <c r="DD39" s="627">
        <v>29905</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8312</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t="s">
        <v>122</v>
      </c>
      <c r="BA40" s="622"/>
      <c r="BB40" s="622"/>
      <c r="BC40" s="622"/>
      <c r="BD40" s="634"/>
      <c r="BE40" s="634"/>
      <c r="BF40" s="657"/>
      <c r="BG40" s="662" t="s">
        <v>333</v>
      </c>
      <c r="BH40" s="663"/>
      <c r="BI40" s="663"/>
      <c r="BJ40" s="663"/>
      <c r="BK40" s="663"/>
      <c r="BL40" s="211"/>
      <c r="BM40" s="619" t="s">
        <v>334</v>
      </c>
      <c r="BN40" s="619"/>
      <c r="BO40" s="619"/>
      <c r="BP40" s="619"/>
      <c r="BQ40" s="619"/>
      <c r="BR40" s="619"/>
      <c r="BS40" s="619"/>
      <c r="BT40" s="619"/>
      <c r="BU40" s="620"/>
      <c r="BV40" s="621">
        <v>106</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1948</v>
      </c>
      <c r="CS40" s="622"/>
      <c r="CT40" s="622"/>
      <c r="CU40" s="622"/>
      <c r="CV40" s="622"/>
      <c r="CW40" s="622"/>
      <c r="CX40" s="622"/>
      <c r="CY40" s="623"/>
      <c r="CZ40" s="624">
        <v>0</v>
      </c>
      <c r="DA40" s="636"/>
      <c r="DB40" s="636"/>
      <c r="DC40" s="637"/>
      <c r="DD40" s="627">
        <v>1948</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5290078</v>
      </c>
      <c r="S41" s="646"/>
      <c r="T41" s="646"/>
      <c r="U41" s="646"/>
      <c r="V41" s="646"/>
      <c r="W41" s="646"/>
      <c r="X41" s="646"/>
      <c r="Y41" s="649"/>
      <c r="Z41" s="650">
        <v>100</v>
      </c>
      <c r="AA41" s="650"/>
      <c r="AB41" s="650"/>
      <c r="AC41" s="650"/>
      <c r="AD41" s="651">
        <v>2922741</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63793</v>
      </c>
      <c r="BA41" s="622"/>
      <c r="BB41" s="622"/>
      <c r="BC41" s="622"/>
      <c r="BD41" s="634"/>
      <c r="BE41" s="634"/>
      <c r="BF41" s="657"/>
      <c r="BG41" s="662"/>
      <c r="BH41" s="663"/>
      <c r="BI41" s="663"/>
      <c r="BJ41" s="663"/>
      <c r="BK41" s="663"/>
      <c r="BL41" s="211"/>
      <c r="BM41" s="619" t="s">
        <v>338</v>
      </c>
      <c r="BN41" s="619"/>
      <c r="BO41" s="619"/>
      <c r="BP41" s="619"/>
      <c r="BQ41" s="619"/>
      <c r="BR41" s="619"/>
      <c r="BS41" s="619"/>
      <c r="BT41" s="619"/>
      <c r="BU41" s="620"/>
      <c r="BV41" s="621">
        <v>1</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205394</v>
      </c>
      <c r="BA42" s="646"/>
      <c r="BB42" s="646"/>
      <c r="BC42" s="646"/>
      <c r="BD42" s="606"/>
      <c r="BE42" s="606"/>
      <c r="BF42" s="669"/>
      <c r="BG42" s="664"/>
      <c r="BH42" s="665"/>
      <c r="BI42" s="665"/>
      <c r="BJ42" s="665"/>
      <c r="BK42" s="665"/>
      <c r="BL42" s="212"/>
      <c r="BM42" s="603" t="s">
        <v>341</v>
      </c>
      <c r="BN42" s="603"/>
      <c r="BO42" s="603"/>
      <c r="BP42" s="603"/>
      <c r="BQ42" s="603"/>
      <c r="BR42" s="603"/>
      <c r="BS42" s="603"/>
      <c r="BT42" s="603"/>
      <c r="BU42" s="604"/>
      <c r="BV42" s="605">
        <v>367</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1038830</v>
      </c>
      <c r="CS42" s="634"/>
      <c r="CT42" s="634"/>
      <c r="CU42" s="634"/>
      <c r="CV42" s="634"/>
      <c r="CW42" s="634"/>
      <c r="CX42" s="634"/>
      <c r="CY42" s="635"/>
      <c r="CZ42" s="624">
        <v>20.6</v>
      </c>
      <c r="DA42" s="636"/>
      <c r="DB42" s="636"/>
      <c r="DC42" s="637"/>
      <c r="DD42" s="627">
        <v>80684</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343</v>
      </c>
      <c r="CD43" s="618" t="s">
        <v>344</v>
      </c>
      <c r="CE43" s="619"/>
      <c r="CF43" s="619"/>
      <c r="CG43" s="619"/>
      <c r="CH43" s="619"/>
      <c r="CI43" s="619"/>
      <c r="CJ43" s="619"/>
      <c r="CK43" s="619"/>
      <c r="CL43" s="619"/>
      <c r="CM43" s="619"/>
      <c r="CN43" s="619"/>
      <c r="CO43" s="619"/>
      <c r="CP43" s="619"/>
      <c r="CQ43" s="620"/>
      <c r="CR43" s="621" t="s">
        <v>122</v>
      </c>
      <c r="CS43" s="634"/>
      <c r="CT43" s="634"/>
      <c r="CU43" s="634"/>
      <c r="CV43" s="634"/>
      <c r="CW43" s="634"/>
      <c r="CX43" s="634"/>
      <c r="CY43" s="635"/>
      <c r="CZ43" s="624" t="s">
        <v>122</v>
      </c>
      <c r="DA43" s="636"/>
      <c r="DB43" s="636"/>
      <c r="DC43" s="637"/>
      <c r="DD43" s="627" t="s">
        <v>122</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1038830</v>
      </c>
      <c r="CS44" s="622"/>
      <c r="CT44" s="622"/>
      <c r="CU44" s="622"/>
      <c r="CV44" s="622"/>
      <c r="CW44" s="622"/>
      <c r="CX44" s="622"/>
      <c r="CY44" s="623"/>
      <c r="CZ44" s="624">
        <v>20.6</v>
      </c>
      <c r="DA44" s="625"/>
      <c r="DB44" s="625"/>
      <c r="DC44" s="626"/>
      <c r="DD44" s="627">
        <v>80684</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49225</v>
      </c>
      <c r="CS45" s="634"/>
      <c r="CT45" s="634"/>
      <c r="CU45" s="634"/>
      <c r="CV45" s="634"/>
      <c r="CW45" s="634"/>
      <c r="CX45" s="634"/>
      <c r="CY45" s="635"/>
      <c r="CZ45" s="624">
        <v>1</v>
      </c>
      <c r="DA45" s="636"/>
      <c r="DB45" s="636"/>
      <c r="DC45" s="637"/>
      <c r="DD45" s="627">
        <v>7871</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349</v>
      </c>
      <c r="CG46" s="619"/>
      <c r="CH46" s="619"/>
      <c r="CI46" s="619"/>
      <c r="CJ46" s="619"/>
      <c r="CK46" s="619"/>
      <c r="CL46" s="619"/>
      <c r="CM46" s="619"/>
      <c r="CN46" s="619"/>
      <c r="CO46" s="619"/>
      <c r="CP46" s="619"/>
      <c r="CQ46" s="620"/>
      <c r="CR46" s="621">
        <v>985110</v>
      </c>
      <c r="CS46" s="622"/>
      <c r="CT46" s="622"/>
      <c r="CU46" s="622"/>
      <c r="CV46" s="622"/>
      <c r="CW46" s="622"/>
      <c r="CX46" s="622"/>
      <c r="CY46" s="623"/>
      <c r="CZ46" s="624">
        <v>19.5</v>
      </c>
      <c r="DA46" s="625"/>
      <c r="DB46" s="625"/>
      <c r="DC46" s="626"/>
      <c r="DD46" s="627">
        <v>68318</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350</v>
      </c>
      <c r="CG47" s="619"/>
      <c r="CH47" s="619"/>
      <c r="CI47" s="619"/>
      <c r="CJ47" s="619"/>
      <c r="CK47" s="619"/>
      <c r="CL47" s="619"/>
      <c r="CM47" s="619"/>
      <c r="CN47" s="619"/>
      <c r="CO47" s="619"/>
      <c r="CP47" s="619"/>
      <c r="CQ47" s="620"/>
      <c r="CR47" s="621" t="s">
        <v>122</v>
      </c>
      <c r="CS47" s="634"/>
      <c r="CT47" s="634"/>
      <c r="CU47" s="634"/>
      <c r="CV47" s="634"/>
      <c r="CW47" s="634"/>
      <c r="CX47" s="634"/>
      <c r="CY47" s="635"/>
      <c r="CZ47" s="624" t="s">
        <v>122</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352</v>
      </c>
      <c r="CE49" s="603"/>
      <c r="CF49" s="603"/>
      <c r="CG49" s="603"/>
      <c r="CH49" s="603"/>
      <c r="CI49" s="603"/>
      <c r="CJ49" s="603"/>
      <c r="CK49" s="603"/>
      <c r="CL49" s="603"/>
      <c r="CM49" s="603"/>
      <c r="CN49" s="603"/>
      <c r="CO49" s="603"/>
      <c r="CP49" s="603"/>
      <c r="CQ49" s="604"/>
      <c r="CR49" s="605">
        <v>5052572</v>
      </c>
      <c r="CS49" s="606"/>
      <c r="CT49" s="606"/>
      <c r="CU49" s="606"/>
      <c r="CV49" s="606"/>
      <c r="CW49" s="606"/>
      <c r="CX49" s="606"/>
      <c r="CY49" s="607"/>
      <c r="CZ49" s="608">
        <v>100</v>
      </c>
      <c r="DA49" s="609"/>
      <c r="DB49" s="609"/>
      <c r="DC49" s="610"/>
      <c r="DD49" s="611">
        <v>3213734</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Plmj7l+n91MRpSziYrZUXQYldrA1t+yG9IYXWaA0x5hOun1tJptzgwwEhR71tUNEENk3hjSC65BmAG2gZUzMmQ==" saltValue="Juj5Uv85KbBlJ4HJREX7R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354</v>
      </c>
      <c r="DK2" s="1092"/>
      <c r="DL2" s="1092"/>
      <c r="DM2" s="1092"/>
      <c r="DN2" s="1092"/>
      <c r="DO2" s="1093"/>
      <c r="DP2" s="216"/>
      <c r="DQ2" s="1091" t="s">
        <v>355</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375</v>
      </c>
      <c r="C7" s="1048"/>
      <c r="D7" s="1048"/>
      <c r="E7" s="1048"/>
      <c r="F7" s="1048"/>
      <c r="G7" s="1048"/>
      <c r="H7" s="1048"/>
      <c r="I7" s="1048"/>
      <c r="J7" s="1048"/>
      <c r="K7" s="1048"/>
      <c r="L7" s="1048"/>
      <c r="M7" s="1048"/>
      <c r="N7" s="1048"/>
      <c r="O7" s="1048"/>
      <c r="P7" s="1049"/>
      <c r="Q7" s="1102">
        <v>5284</v>
      </c>
      <c r="R7" s="1103"/>
      <c r="S7" s="1103"/>
      <c r="T7" s="1103"/>
      <c r="U7" s="1103"/>
      <c r="V7" s="1103">
        <v>5048</v>
      </c>
      <c r="W7" s="1103"/>
      <c r="X7" s="1103"/>
      <c r="Y7" s="1103"/>
      <c r="Z7" s="1103"/>
      <c r="AA7" s="1103">
        <v>236</v>
      </c>
      <c r="AB7" s="1103"/>
      <c r="AC7" s="1103"/>
      <c r="AD7" s="1103"/>
      <c r="AE7" s="1104"/>
      <c r="AF7" s="1105">
        <v>200</v>
      </c>
      <c r="AG7" s="1106"/>
      <c r="AH7" s="1106"/>
      <c r="AI7" s="1106"/>
      <c r="AJ7" s="1107"/>
      <c r="AK7" s="1108">
        <v>248</v>
      </c>
      <c r="AL7" s="1109"/>
      <c r="AM7" s="1109"/>
      <c r="AN7" s="1109"/>
      <c r="AO7" s="1109"/>
      <c r="AP7" s="1109">
        <v>3391</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15">
      <c r="A8" s="226">
        <v>2</v>
      </c>
      <c r="B8" s="1030" t="s">
        <v>376</v>
      </c>
      <c r="C8" s="1031"/>
      <c r="D8" s="1031"/>
      <c r="E8" s="1031"/>
      <c r="F8" s="1031"/>
      <c r="G8" s="1031"/>
      <c r="H8" s="1031"/>
      <c r="I8" s="1031"/>
      <c r="J8" s="1031"/>
      <c r="K8" s="1031"/>
      <c r="L8" s="1031"/>
      <c r="M8" s="1031"/>
      <c r="N8" s="1031"/>
      <c r="O8" s="1031"/>
      <c r="P8" s="1032"/>
      <c r="Q8" s="1038">
        <v>4</v>
      </c>
      <c r="R8" s="1039"/>
      <c r="S8" s="1039"/>
      <c r="T8" s="1039"/>
      <c r="U8" s="1039"/>
      <c r="V8" s="1039">
        <v>4</v>
      </c>
      <c r="W8" s="1039"/>
      <c r="X8" s="1039"/>
      <c r="Y8" s="1039"/>
      <c r="Z8" s="1039"/>
      <c r="AA8" s="1039">
        <v>1</v>
      </c>
      <c r="AB8" s="1039"/>
      <c r="AC8" s="1039"/>
      <c r="AD8" s="1039"/>
      <c r="AE8" s="1040"/>
      <c r="AF8" s="1035">
        <v>1</v>
      </c>
      <c r="AG8" s="1036"/>
      <c r="AH8" s="1036"/>
      <c r="AI8" s="1036"/>
      <c r="AJ8" s="1037"/>
      <c r="AK8" s="1080" t="s">
        <v>561</v>
      </c>
      <c r="AL8" s="1081"/>
      <c r="AM8" s="1081"/>
      <c r="AN8" s="1081"/>
      <c r="AO8" s="1081"/>
      <c r="AP8" s="1081" t="s">
        <v>561</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t="s">
        <v>377</v>
      </c>
      <c r="C9" s="1031"/>
      <c r="D9" s="1031"/>
      <c r="E9" s="1031"/>
      <c r="F9" s="1031"/>
      <c r="G9" s="1031"/>
      <c r="H9" s="1031"/>
      <c r="I9" s="1031"/>
      <c r="J9" s="1031"/>
      <c r="K9" s="1031"/>
      <c r="L9" s="1031"/>
      <c r="M9" s="1031"/>
      <c r="N9" s="1031"/>
      <c r="O9" s="1031"/>
      <c r="P9" s="1032"/>
      <c r="Q9" s="1038">
        <v>2</v>
      </c>
      <c r="R9" s="1039"/>
      <c r="S9" s="1039"/>
      <c r="T9" s="1039"/>
      <c r="U9" s="1039"/>
      <c r="V9" s="1039">
        <v>1</v>
      </c>
      <c r="W9" s="1039"/>
      <c r="X9" s="1039"/>
      <c r="Y9" s="1039"/>
      <c r="Z9" s="1039"/>
      <c r="AA9" s="1039">
        <v>0</v>
      </c>
      <c r="AB9" s="1039"/>
      <c r="AC9" s="1039"/>
      <c r="AD9" s="1039"/>
      <c r="AE9" s="1040"/>
      <c r="AF9" s="1035">
        <v>0</v>
      </c>
      <c r="AG9" s="1036"/>
      <c r="AH9" s="1036"/>
      <c r="AI9" s="1036"/>
      <c r="AJ9" s="1037"/>
      <c r="AK9" s="1080" t="s">
        <v>561</v>
      </c>
      <c r="AL9" s="1081"/>
      <c r="AM9" s="1081"/>
      <c r="AN9" s="1081"/>
      <c r="AO9" s="1081"/>
      <c r="AP9" s="1081" t="s">
        <v>561</v>
      </c>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378</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379</v>
      </c>
      <c r="B23" s="937" t="s">
        <v>380</v>
      </c>
      <c r="C23" s="938"/>
      <c r="D23" s="938"/>
      <c r="E23" s="938"/>
      <c r="F23" s="938"/>
      <c r="G23" s="938"/>
      <c r="H23" s="938"/>
      <c r="I23" s="938"/>
      <c r="J23" s="938"/>
      <c r="K23" s="938"/>
      <c r="L23" s="938"/>
      <c r="M23" s="938"/>
      <c r="N23" s="938"/>
      <c r="O23" s="938"/>
      <c r="P23" s="948"/>
      <c r="Q23" s="1067">
        <v>5290</v>
      </c>
      <c r="R23" s="1061"/>
      <c r="S23" s="1061"/>
      <c r="T23" s="1061"/>
      <c r="U23" s="1061"/>
      <c r="V23" s="1061">
        <v>5053</v>
      </c>
      <c r="W23" s="1061"/>
      <c r="X23" s="1061"/>
      <c r="Y23" s="1061"/>
      <c r="Z23" s="1061"/>
      <c r="AA23" s="1061">
        <v>237</v>
      </c>
      <c r="AB23" s="1061"/>
      <c r="AC23" s="1061"/>
      <c r="AD23" s="1061"/>
      <c r="AE23" s="1068"/>
      <c r="AF23" s="1069">
        <v>201</v>
      </c>
      <c r="AG23" s="1061"/>
      <c r="AH23" s="1061"/>
      <c r="AI23" s="1061"/>
      <c r="AJ23" s="1070"/>
      <c r="AK23" s="1071"/>
      <c r="AL23" s="1072"/>
      <c r="AM23" s="1072"/>
      <c r="AN23" s="1072"/>
      <c r="AO23" s="1072"/>
      <c r="AP23" s="1061">
        <v>3391</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381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383</v>
      </c>
      <c r="R26" s="1002"/>
      <c r="S26" s="1002"/>
      <c r="T26" s="1002"/>
      <c r="U26" s="1003"/>
      <c r="V26" s="1001" t="s">
        <v>384</v>
      </c>
      <c r="W26" s="1002"/>
      <c r="X26" s="1002"/>
      <c r="Y26" s="1002"/>
      <c r="Z26" s="1003"/>
      <c r="AA26" s="1001" t="s">
        <v>385</v>
      </c>
      <c r="AB26" s="1002"/>
      <c r="AC26" s="1002"/>
      <c r="AD26" s="1002"/>
      <c r="AE26" s="1002"/>
      <c r="AF26" s="1055" t="s">
        <v>386</v>
      </c>
      <c r="AG26" s="1008"/>
      <c r="AH26" s="1008"/>
      <c r="AI26" s="1008"/>
      <c r="AJ26" s="1056"/>
      <c r="AK26" s="1002" t="s">
        <v>387</v>
      </c>
      <c r="AL26" s="1002"/>
      <c r="AM26" s="1002"/>
      <c r="AN26" s="1002"/>
      <c r="AO26" s="1003"/>
      <c r="AP26" s="1001" t="s">
        <v>388</v>
      </c>
      <c r="AQ26" s="1002"/>
      <c r="AR26" s="1002"/>
      <c r="AS26" s="1002"/>
      <c r="AT26" s="1003"/>
      <c r="AU26" s="1001" t="s">
        <v>389</v>
      </c>
      <c r="AV26" s="1002"/>
      <c r="AW26" s="1002"/>
      <c r="AX26" s="1002"/>
      <c r="AY26" s="1003"/>
      <c r="AZ26" s="1001" t="s">
        <v>390</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391</v>
      </c>
      <c r="C28" s="1048"/>
      <c r="D28" s="1048"/>
      <c r="E28" s="1048"/>
      <c r="F28" s="1048"/>
      <c r="G28" s="1048"/>
      <c r="H28" s="1048"/>
      <c r="I28" s="1048"/>
      <c r="J28" s="1048"/>
      <c r="K28" s="1048"/>
      <c r="L28" s="1048"/>
      <c r="M28" s="1048"/>
      <c r="N28" s="1048"/>
      <c r="O28" s="1048"/>
      <c r="P28" s="1049"/>
      <c r="Q28" s="1050">
        <v>893</v>
      </c>
      <c r="R28" s="1051"/>
      <c r="S28" s="1051"/>
      <c r="T28" s="1051"/>
      <c r="U28" s="1051"/>
      <c r="V28" s="1051">
        <v>892</v>
      </c>
      <c r="W28" s="1051"/>
      <c r="X28" s="1051"/>
      <c r="Y28" s="1051"/>
      <c r="Z28" s="1051"/>
      <c r="AA28" s="1051">
        <v>0</v>
      </c>
      <c r="AB28" s="1051"/>
      <c r="AC28" s="1051"/>
      <c r="AD28" s="1051"/>
      <c r="AE28" s="1052"/>
      <c r="AF28" s="1053">
        <v>0</v>
      </c>
      <c r="AG28" s="1051"/>
      <c r="AH28" s="1051"/>
      <c r="AI28" s="1051"/>
      <c r="AJ28" s="1054"/>
      <c r="AK28" s="1042">
        <v>57</v>
      </c>
      <c r="AL28" s="1043"/>
      <c r="AM28" s="1043"/>
      <c r="AN28" s="1043"/>
      <c r="AO28" s="1043"/>
      <c r="AP28" s="1043" t="s">
        <v>561</v>
      </c>
      <c r="AQ28" s="1043"/>
      <c r="AR28" s="1043"/>
      <c r="AS28" s="1043"/>
      <c r="AT28" s="1043"/>
      <c r="AU28" s="1043" t="s">
        <v>561</v>
      </c>
      <c r="AV28" s="1043"/>
      <c r="AW28" s="1043"/>
      <c r="AX28" s="1043"/>
      <c r="AY28" s="1043"/>
      <c r="AZ28" s="1044" t="s">
        <v>561</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392</v>
      </c>
      <c r="C29" s="1031"/>
      <c r="D29" s="1031"/>
      <c r="E29" s="1031"/>
      <c r="F29" s="1031"/>
      <c r="G29" s="1031"/>
      <c r="H29" s="1031"/>
      <c r="I29" s="1031"/>
      <c r="J29" s="1031"/>
      <c r="K29" s="1031"/>
      <c r="L29" s="1031"/>
      <c r="M29" s="1031"/>
      <c r="N29" s="1031"/>
      <c r="O29" s="1031"/>
      <c r="P29" s="1032"/>
      <c r="Q29" s="1038">
        <v>1113</v>
      </c>
      <c r="R29" s="1039"/>
      <c r="S29" s="1039"/>
      <c r="T29" s="1039"/>
      <c r="U29" s="1039"/>
      <c r="V29" s="1039">
        <v>949</v>
      </c>
      <c r="W29" s="1039"/>
      <c r="X29" s="1039"/>
      <c r="Y29" s="1039"/>
      <c r="Z29" s="1039"/>
      <c r="AA29" s="1039">
        <v>164</v>
      </c>
      <c r="AB29" s="1039"/>
      <c r="AC29" s="1039"/>
      <c r="AD29" s="1039"/>
      <c r="AE29" s="1040"/>
      <c r="AF29" s="1035">
        <v>164</v>
      </c>
      <c r="AG29" s="1036"/>
      <c r="AH29" s="1036"/>
      <c r="AI29" s="1036"/>
      <c r="AJ29" s="1037"/>
      <c r="AK29" s="980">
        <v>146</v>
      </c>
      <c r="AL29" s="971"/>
      <c r="AM29" s="971"/>
      <c r="AN29" s="971"/>
      <c r="AO29" s="971"/>
      <c r="AP29" s="971" t="s">
        <v>561</v>
      </c>
      <c r="AQ29" s="971"/>
      <c r="AR29" s="971"/>
      <c r="AS29" s="971"/>
      <c r="AT29" s="971"/>
      <c r="AU29" s="971" t="s">
        <v>561</v>
      </c>
      <c r="AV29" s="971"/>
      <c r="AW29" s="971"/>
      <c r="AX29" s="971"/>
      <c r="AY29" s="971"/>
      <c r="AZ29" s="1041" t="s">
        <v>561</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393</v>
      </c>
      <c r="C30" s="1031"/>
      <c r="D30" s="1031"/>
      <c r="E30" s="1031"/>
      <c r="F30" s="1031"/>
      <c r="G30" s="1031"/>
      <c r="H30" s="1031"/>
      <c r="I30" s="1031"/>
      <c r="J30" s="1031"/>
      <c r="K30" s="1031"/>
      <c r="L30" s="1031"/>
      <c r="M30" s="1031"/>
      <c r="N30" s="1031"/>
      <c r="O30" s="1031"/>
      <c r="P30" s="1032"/>
      <c r="Q30" s="1038">
        <v>140</v>
      </c>
      <c r="R30" s="1039"/>
      <c r="S30" s="1039"/>
      <c r="T30" s="1039"/>
      <c r="U30" s="1039"/>
      <c r="V30" s="1039">
        <v>139</v>
      </c>
      <c r="W30" s="1039"/>
      <c r="X30" s="1039"/>
      <c r="Y30" s="1039"/>
      <c r="Z30" s="1039"/>
      <c r="AA30" s="1039">
        <v>1</v>
      </c>
      <c r="AB30" s="1039"/>
      <c r="AC30" s="1039"/>
      <c r="AD30" s="1039"/>
      <c r="AE30" s="1040"/>
      <c r="AF30" s="1035">
        <v>1</v>
      </c>
      <c r="AG30" s="1036"/>
      <c r="AH30" s="1036"/>
      <c r="AI30" s="1036"/>
      <c r="AJ30" s="1037"/>
      <c r="AK30" s="980">
        <v>32</v>
      </c>
      <c r="AL30" s="971"/>
      <c r="AM30" s="971"/>
      <c r="AN30" s="971"/>
      <c r="AO30" s="971"/>
      <c r="AP30" s="971" t="s">
        <v>561</v>
      </c>
      <c r="AQ30" s="971"/>
      <c r="AR30" s="971"/>
      <c r="AS30" s="971"/>
      <c r="AT30" s="971"/>
      <c r="AU30" s="971" t="s">
        <v>561</v>
      </c>
      <c r="AV30" s="971"/>
      <c r="AW30" s="971"/>
      <c r="AX30" s="971"/>
      <c r="AY30" s="971"/>
      <c r="AZ30" s="1041" t="s">
        <v>561</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394</v>
      </c>
      <c r="C31" s="1031"/>
      <c r="D31" s="1031"/>
      <c r="E31" s="1031"/>
      <c r="F31" s="1031"/>
      <c r="G31" s="1031"/>
      <c r="H31" s="1031"/>
      <c r="I31" s="1031"/>
      <c r="J31" s="1031"/>
      <c r="K31" s="1031"/>
      <c r="L31" s="1031"/>
      <c r="M31" s="1031"/>
      <c r="N31" s="1031"/>
      <c r="O31" s="1031"/>
      <c r="P31" s="1032"/>
      <c r="Q31" s="1038">
        <v>191</v>
      </c>
      <c r="R31" s="1039"/>
      <c r="S31" s="1039"/>
      <c r="T31" s="1039"/>
      <c r="U31" s="1039"/>
      <c r="V31" s="1039">
        <v>186</v>
      </c>
      <c r="W31" s="1039"/>
      <c r="X31" s="1039"/>
      <c r="Y31" s="1039"/>
      <c r="Z31" s="1039"/>
      <c r="AA31" s="1039">
        <v>5</v>
      </c>
      <c r="AB31" s="1039"/>
      <c r="AC31" s="1039"/>
      <c r="AD31" s="1039"/>
      <c r="AE31" s="1040"/>
      <c r="AF31" s="1035">
        <v>162</v>
      </c>
      <c r="AG31" s="1036"/>
      <c r="AH31" s="1036"/>
      <c r="AI31" s="1036"/>
      <c r="AJ31" s="1037"/>
      <c r="AK31" s="980" t="s">
        <v>561</v>
      </c>
      <c r="AL31" s="971"/>
      <c r="AM31" s="971"/>
      <c r="AN31" s="971"/>
      <c r="AO31" s="971"/>
      <c r="AP31" s="971">
        <v>548</v>
      </c>
      <c r="AQ31" s="971"/>
      <c r="AR31" s="971"/>
      <c r="AS31" s="971"/>
      <c r="AT31" s="971"/>
      <c r="AU31" s="971" t="s">
        <v>561</v>
      </c>
      <c r="AV31" s="971"/>
      <c r="AW31" s="971"/>
      <c r="AX31" s="971"/>
      <c r="AY31" s="971"/>
      <c r="AZ31" s="1041" t="s">
        <v>561</v>
      </c>
      <c r="BA31" s="1041"/>
      <c r="BB31" s="1041"/>
      <c r="BC31" s="1041"/>
      <c r="BD31" s="1041"/>
      <c r="BE31" s="972" t="s">
        <v>395</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396</v>
      </c>
      <c r="C32" s="1031"/>
      <c r="D32" s="1031"/>
      <c r="E32" s="1031"/>
      <c r="F32" s="1031"/>
      <c r="G32" s="1031"/>
      <c r="H32" s="1031"/>
      <c r="I32" s="1031"/>
      <c r="J32" s="1031"/>
      <c r="K32" s="1031"/>
      <c r="L32" s="1031"/>
      <c r="M32" s="1031"/>
      <c r="N32" s="1031"/>
      <c r="O32" s="1031"/>
      <c r="P32" s="1032"/>
      <c r="Q32" s="1038">
        <v>112</v>
      </c>
      <c r="R32" s="1039"/>
      <c r="S32" s="1039"/>
      <c r="T32" s="1039"/>
      <c r="U32" s="1039"/>
      <c r="V32" s="1039">
        <v>90</v>
      </c>
      <c r="W32" s="1039"/>
      <c r="X32" s="1039"/>
      <c r="Y32" s="1039"/>
      <c r="Z32" s="1039"/>
      <c r="AA32" s="1039">
        <v>21</v>
      </c>
      <c r="AB32" s="1039"/>
      <c r="AC32" s="1039"/>
      <c r="AD32" s="1039"/>
      <c r="AE32" s="1040"/>
      <c r="AF32" s="1035">
        <v>671</v>
      </c>
      <c r="AG32" s="1036"/>
      <c r="AH32" s="1036"/>
      <c r="AI32" s="1036"/>
      <c r="AJ32" s="1037"/>
      <c r="AK32" s="980" t="s">
        <v>561</v>
      </c>
      <c r="AL32" s="971"/>
      <c r="AM32" s="971"/>
      <c r="AN32" s="971"/>
      <c r="AO32" s="971"/>
      <c r="AP32" s="971" t="s">
        <v>561</v>
      </c>
      <c r="AQ32" s="971"/>
      <c r="AR32" s="971"/>
      <c r="AS32" s="971"/>
      <c r="AT32" s="971"/>
      <c r="AU32" s="971" t="s">
        <v>561</v>
      </c>
      <c r="AV32" s="971"/>
      <c r="AW32" s="971"/>
      <c r="AX32" s="971"/>
      <c r="AY32" s="971"/>
      <c r="AZ32" s="1041" t="s">
        <v>561</v>
      </c>
      <c r="BA32" s="1041"/>
      <c r="BB32" s="1041"/>
      <c r="BC32" s="1041"/>
      <c r="BD32" s="1041"/>
      <c r="BE32" s="972" t="s">
        <v>395</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397</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379</v>
      </c>
      <c r="B63" s="937" t="s">
        <v>398</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999</v>
      </c>
      <c r="AG63" s="959"/>
      <c r="AH63" s="959"/>
      <c r="AI63" s="959"/>
      <c r="AJ63" s="1022"/>
      <c r="AK63" s="1023"/>
      <c r="AL63" s="963"/>
      <c r="AM63" s="963"/>
      <c r="AN63" s="963"/>
      <c r="AO63" s="963"/>
      <c r="AP63" s="959">
        <v>548</v>
      </c>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399</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400</v>
      </c>
      <c r="B66" s="996"/>
      <c r="C66" s="996"/>
      <c r="D66" s="996"/>
      <c r="E66" s="996"/>
      <c r="F66" s="996"/>
      <c r="G66" s="996"/>
      <c r="H66" s="996"/>
      <c r="I66" s="996"/>
      <c r="J66" s="996"/>
      <c r="K66" s="996"/>
      <c r="L66" s="996"/>
      <c r="M66" s="996"/>
      <c r="N66" s="996"/>
      <c r="O66" s="996"/>
      <c r="P66" s="997"/>
      <c r="Q66" s="1001" t="s">
        <v>383</v>
      </c>
      <c r="R66" s="1002"/>
      <c r="S66" s="1002"/>
      <c r="T66" s="1002"/>
      <c r="U66" s="1003"/>
      <c r="V66" s="1001" t="s">
        <v>384</v>
      </c>
      <c r="W66" s="1002"/>
      <c r="X66" s="1002"/>
      <c r="Y66" s="1002"/>
      <c r="Z66" s="1003"/>
      <c r="AA66" s="1001" t="s">
        <v>385</v>
      </c>
      <c r="AB66" s="1002"/>
      <c r="AC66" s="1002"/>
      <c r="AD66" s="1002"/>
      <c r="AE66" s="1003"/>
      <c r="AF66" s="1007" t="s">
        <v>386</v>
      </c>
      <c r="AG66" s="1008"/>
      <c r="AH66" s="1008"/>
      <c r="AI66" s="1008"/>
      <c r="AJ66" s="1009"/>
      <c r="AK66" s="1001" t="s">
        <v>387</v>
      </c>
      <c r="AL66" s="996"/>
      <c r="AM66" s="996"/>
      <c r="AN66" s="996"/>
      <c r="AO66" s="997"/>
      <c r="AP66" s="1001" t="s">
        <v>388</v>
      </c>
      <c r="AQ66" s="1002"/>
      <c r="AR66" s="1002"/>
      <c r="AS66" s="1002"/>
      <c r="AT66" s="1003"/>
      <c r="AU66" s="1001" t="s">
        <v>401</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552</v>
      </c>
      <c r="C68" s="986"/>
      <c r="D68" s="986"/>
      <c r="E68" s="986"/>
      <c r="F68" s="986"/>
      <c r="G68" s="986"/>
      <c r="H68" s="986"/>
      <c r="I68" s="986"/>
      <c r="J68" s="986"/>
      <c r="K68" s="986"/>
      <c r="L68" s="986"/>
      <c r="M68" s="986"/>
      <c r="N68" s="986"/>
      <c r="O68" s="986"/>
      <c r="P68" s="987"/>
      <c r="Q68" s="988">
        <v>4482</v>
      </c>
      <c r="R68" s="982"/>
      <c r="S68" s="982"/>
      <c r="T68" s="982"/>
      <c r="U68" s="982"/>
      <c r="V68" s="982">
        <v>4248</v>
      </c>
      <c r="W68" s="982"/>
      <c r="X68" s="982"/>
      <c r="Y68" s="982"/>
      <c r="Z68" s="982"/>
      <c r="AA68" s="982">
        <v>235</v>
      </c>
      <c r="AB68" s="982"/>
      <c r="AC68" s="982"/>
      <c r="AD68" s="982"/>
      <c r="AE68" s="982"/>
      <c r="AF68" s="982">
        <v>235</v>
      </c>
      <c r="AG68" s="982"/>
      <c r="AH68" s="982"/>
      <c r="AI68" s="982"/>
      <c r="AJ68" s="982"/>
      <c r="AK68" s="982">
        <v>190</v>
      </c>
      <c r="AL68" s="982"/>
      <c r="AM68" s="982"/>
      <c r="AN68" s="982"/>
      <c r="AO68" s="982"/>
      <c r="AP68" s="982" t="s">
        <v>561</v>
      </c>
      <c r="AQ68" s="982"/>
      <c r="AR68" s="982"/>
      <c r="AS68" s="982"/>
      <c r="AT68" s="982"/>
      <c r="AU68" s="982" t="s">
        <v>561</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553</v>
      </c>
      <c r="C69" s="975"/>
      <c r="D69" s="975"/>
      <c r="E69" s="975"/>
      <c r="F69" s="975"/>
      <c r="G69" s="975"/>
      <c r="H69" s="975"/>
      <c r="I69" s="975"/>
      <c r="J69" s="975"/>
      <c r="K69" s="975"/>
      <c r="L69" s="975"/>
      <c r="M69" s="975"/>
      <c r="N69" s="975"/>
      <c r="O69" s="975"/>
      <c r="P69" s="976"/>
      <c r="Q69" s="977">
        <v>824</v>
      </c>
      <c r="R69" s="971"/>
      <c r="S69" s="971"/>
      <c r="T69" s="971"/>
      <c r="U69" s="971"/>
      <c r="V69" s="971">
        <v>711</v>
      </c>
      <c r="W69" s="971"/>
      <c r="X69" s="971"/>
      <c r="Y69" s="971"/>
      <c r="Z69" s="971"/>
      <c r="AA69" s="971">
        <v>113</v>
      </c>
      <c r="AB69" s="971"/>
      <c r="AC69" s="971"/>
      <c r="AD69" s="971"/>
      <c r="AE69" s="971"/>
      <c r="AF69" s="971">
        <v>113</v>
      </c>
      <c r="AG69" s="971"/>
      <c r="AH69" s="971"/>
      <c r="AI69" s="971"/>
      <c r="AJ69" s="971"/>
      <c r="AK69" s="971" t="s">
        <v>561</v>
      </c>
      <c r="AL69" s="971"/>
      <c r="AM69" s="971"/>
      <c r="AN69" s="971"/>
      <c r="AO69" s="971"/>
      <c r="AP69" s="971">
        <v>1855</v>
      </c>
      <c r="AQ69" s="971"/>
      <c r="AR69" s="971"/>
      <c r="AS69" s="971"/>
      <c r="AT69" s="971"/>
      <c r="AU69" s="971">
        <v>781</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554</v>
      </c>
      <c r="C70" s="975"/>
      <c r="D70" s="975"/>
      <c r="E70" s="975"/>
      <c r="F70" s="975"/>
      <c r="G70" s="975"/>
      <c r="H70" s="975"/>
      <c r="I70" s="975"/>
      <c r="J70" s="975"/>
      <c r="K70" s="975"/>
      <c r="L70" s="975"/>
      <c r="M70" s="975"/>
      <c r="N70" s="975"/>
      <c r="O70" s="975"/>
      <c r="P70" s="976"/>
      <c r="Q70" s="977">
        <v>65</v>
      </c>
      <c r="R70" s="971"/>
      <c r="S70" s="971"/>
      <c r="T70" s="971"/>
      <c r="U70" s="971"/>
      <c r="V70" s="971">
        <v>51</v>
      </c>
      <c r="W70" s="971"/>
      <c r="X70" s="971"/>
      <c r="Y70" s="971"/>
      <c r="Z70" s="971"/>
      <c r="AA70" s="971">
        <v>13</v>
      </c>
      <c r="AB70" s="971"/>
      <c r="AC70" s="971"/>
      <c r="AD70" s="971"/>
      <c r="AE70" s="971"/>
      <c r="AF70" s="971">
        <v>13</v>
      </c>
      <c r="AG70" s="971"/>
      <c r="AH70" s="971"/>
      <c r="AI70" s="971"/>
      <c r="AJ70" s="971"/>
      <c r="AK70" s="971" t="s">
        <v>561</v>
      </c>
      <c r="AL70" s="971"/>
      <c r="AM70" s="971"/>
      <c r="AN70" s="971"/>
      <c r="AO70" s="971"/>
      <c r="AP70" s="971">
        <v>342</v>
      </c>
      <c r="AQ70" s="971"/>
      <c r="AR70" s="971"/>
      <c r="AS70" s="971"/>
      <c r="AT70" s="971"/>
      <c r="AU70" s="971">
        <v>63</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555</v>
      </c>
      <c r="C71" s="975"/>
      <c r="D71" s="975"/>
      <c r="E71" s="975"/>
      <c r="F71" s="975"/>
      <c r="G71" s="975"/>
      <c r="H71" s="975"/>
      <c r="I71" s="975"/>
      <c r="J71" s="975"/>
      <c r="K71" s="975"/>
      <c r="L71" s="975"/>
      <c r="M71" s="975"/>
      <c r="N71" s="975"/>
      <c r="O71" s="975"/>
      <c r="P71" s="976"/>
      <c r="Q71" s="977">
        <v>1430</v>
      </c>
      <c r="R71" s="971"/>
      <c r="S71" s="971"/>
      <c r="T71" s="971"/>
      <c r="U71" s="971"/>
      <c r="V71" s="971">
        <v>1390</v>
      </c>
      <c r="W71" s="971"/>
      <c r="X71" s="971"/>
      <c r="Y71" s="971"/>
      <c r="Z71" s="971"/>
      <c r="AA71" s="971">
        <v>38</v>
      </c>
      <c r="AB71" s="971"/>
      <c r="AC71" s="971"/>
      <c r="AD71" s="971"/>
      <c r="AE71" s="971"/>
      <c r="AF71" s="971">
        <v>38</v>
      </c>
      <c r="AG71" s="971"/>
      <c r="AH71" s="971"/>
      <c r="AI71" s="971"/>
      <c r="AJ71" s="971"/>
      <c r="AK71" s="971">
        <v>6</v>
      </c>
      <c r="AL71" s="971"/>
      <c r="AM71" s="971"/>
      <c r="AN71" s="971"/>
      <c r="AO71" s="971"/>
      <c r="AP71" s="971">
        <v>951</v>
      </c>
      <c r="AQ71" s="971"/>
      <c r="AR71" s="971"/>
      <c r="AS71" s="971"/>
      <c r="AT71" s="971"/>
      <c r="AU71" s="971">
        <v>145</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556</v>
      </c>
      <c r="C72" s="975"/>
      <c r="D72" s="975"/>
      <c r="E72" s="975"/>
      <c r="F72" s="975"/>
      <c r="G72" s="975"/>
      <c r="H72" s="975"/>
      <c r="I72" s="975"/>
      <c r="J72" s="975"/>
      <c r="K72" s="975"/>
      <c r="L72" s="975"/>
      <c r="M72" s="975"/>
      <c r="N72" s="975"/>
      <c r="O72" s="975"/>
      <c r="P72" s="976"/>
      <c r="Q72" s="977">
        <v>30</v>
      </c>
      <c r="R72" s="971"/>
      <c r="S72" s="971"/>
      <c r="T72" s="971"/>
      <c r="U72" s="971"/>
      <c r="V72" s="971">
        <v>30</v>
      </c>
      <c r="W72" s="971"/>
      <c r="X72" s="971"/>
      <c r="Y72" s="971"/>
      <c r="Z72" s="971"/>
      <c r="AA72" s="971">
        <v>0</v>
      </c>
      <c r="AB72" s="971"/>
      <c r="AC72" s="971"/>
      <c r="AD72" s="971"/>
      <c r="AE72" s="971"/>
      <c r="AF72" s="971">
        <v>0</v>
      </c>
      <c r="AG72" s="971"/>
      <c r="AH72" s="971"/>
      <c r="AI72" s="971"/>
      <c r="AJ72" s="971"/>
      <c r="AK72" s="971" t="s">
        <v>561</v>
      </c>
      <c r="AL72" s="971"/>
      <c r="AM72" s="971"/>
      <c r="AN72" s="971"/>
      <c r="AO72" s="971"/>
      <c r="AP72" s="971">
        <v>169</v>
      </c>
      <c r="AQ72" s="971"/>
      <c r="AR72" s="971"/>
      <c r="AS72" s="971"/>
      <c r="AT72" s="971"/>
      <c r="AU72" s="971" t="s">
        <v>561</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557</v>
      </c>
      <c r="C73" s="975"/>
      <c r="D73" s="975"/>
      <c r="E73" s="975"/>
      <c r="F73" s="975"/>
      <c r="G73" s="975"/>
      <c r="H73" s="975"/>
      <c r="I73" s="975"/>
      <c r="J73" s="975"/>
      <c r="K73" s="975"/>
      <c r="L73" s="975"/>
      <c r="M73" s="975"/>
      <c r="N73" s="975"/>
      <c r="O73" s="975"/>
      <c r="P73" s="976"/>
      <c r="Q73" s="977">
        <v>412</v>
      </c>
      <c r="R73" s="971"/>
      <c r="S73" s="971"/>
      <c r="T73" s="971"/>
      <c r="U73" s="971"/>
      <c r="V73" s="971">
        <v>622</v>
      </c>
      <c r="W73" s="971"/>
      <c r="X73" s="971"/>
      <c r="Y73" s="971"/>
      <c r="Z73" s="971"/>
      <c r="AA73" s="971">
        <v>-211</v>
      </c>
      <c r="AB73" s="971"/>
      <c r="AC73" s="971"/>
      <c r="AD73" s="971"/>
      <c r="AE73" s="971"/>
      <c r="AF73" s="971">
        <v>563</v>
      </c>
      <c r="AG73" s="971"/>
      <c r="AH73" s="971"/>
      <c r="AI73" s="971"/>
      <c r="AJ73" s="971"/>
      <c r="AK73" s="971">
        <v>293</v>
      </c>
      <c r="AL73" s="971"/>
      <c r="AM73" s="971"/>
      <c r="AN73" s="971"/>
      <c r="AO73" s="971"/>
      <c r="AP73" s="971">
        <v>2174</v>
      </c>
      <c r="AQ73" s="971"/>
      <c r="AR73" s="971"/>
      <c r="AS73" s="971"/>
      <c r="AT73" s="971"/>
      <c r="AU73" s="971">
        <v>23</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558</v>
      </c>
      <c r="C74" s="975"/>
      <c r="D74" s="975"/>
      <c r="E74" s="975"/>
      <c r="F74" s="975"/>
      <c r="G74" s="975"/>
      <c r="H74" s="975"/>
      <c r="I74" s="975"/>
      <c r="J74" s="975"/>
      <c r="K74" s="975"/>
      <c r="L74" s="975"/>
      <c r="M74" s="975"/>
      <c r="N74" s="975"/>
      <c r="O74" s="975"/>
      <c r="P74" s="976"/>
      <c r="Q74" s="977">
        <v>134</v>
      </c>
      <c r="R74" s="971"/>
      <c r="S74" s="971"/>
      <c r="T74" s="971"/>
      <c r="U74" s="971"/>
      <c r="V74" s="971">
        <v>128</v>
      </c>
      <c r="W74" s="971"/>
      <c r="X74" s="971"/>
      <c r="Y74" s="971"/>
      <c r="Z74" s="971"/>
      <c r="AA74" s="971">
        <v>6</v>
      </c>
      <c r="AB74" s="971"/>
      <c r="AC74" s="971"/>
      <c r="AD74" s="971"/>
      <c r="AE74" s="971"/>
      <c r="AF74" s="971">
        <v>6</v>
      </c>
      <c r="AG74" s="971"/>
      <c r="AH74" s="971"/>
      <c r="AI74" s="971"/>
      <c r="AJ74" s="971"/>
      <c r="AK74" s="971" t="s">
        <v>561</v>
      </c>
      <c r="AL74" s="971"/>
      <c r="AM74" s="971"/>
      <c r="AN74" s="971"/>
      <c r="AO74" s="971"/>
      <c r="AP74" s="971" t="s">
        <v>561</v>
      </c>
      <c r="AQ74" s="971"/>
      <c r="AR74" s="971"/>
      <c r="AS74" s="971"/>
      <c r="AT74" s="971"/>
      <c r="AU74" s="971" t="s">
        <v>561</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559</v>
      </c>
      <c r="C75" s="975"/>
      <c r="D75" s="975"/>
      <c r="E75" s="975"/>
      <c r="F75" s="975"/>
      <c r="G75" s="975"/>
      <c r="H75" s="975"/>
      <c r="I75" s="975"/>
      <c r="J75" s="975"/>
      <c r="K75" s="975"/>
      <c r="L75" s="975"/>
      <c r="M75" s="975"/>
      <c r="N75" s="975"/>
      <c r="O75" s="975"/>
      <c r="P75" s="976"/>
      <c r="Q75" s="978">
        <v>509522</v>
      </c>
      <c r="R75" s="979"/>
      <c r="S75" s="979"/>
      <c r="T75" s="979"/>
      <c r="U75" s="980"/>
      <c r="V75" s="981">
        <v>498264</v>
      </c>
      <c r="W75" s="979"/>
      <c r="X75" s="979"/>
      <c r="Y75" s="979"/>
      <c r="Z75" s="980"/>
      <c r="AA75" s="981">
        <v>11257</v>
      </c>
      <c r="AB75" s="979"/>
      <c r="AC75" s="979"/>
      <c r="AD75" s="979"/>
      <c r="AE75" s="980"/>
      <c r="AF75" s="981">
        <v>11257</v>
      </c>
      <c r="AG75" s="979"/>
      <c r="AH75" s="979"/>
      <c r="AI75" s="979"/>
      <c r="AJ75" s="980"/>
      <c r="AK75" s="981" t="s">
        <v>561</v>
      </c>
      <c r="AL75" s="979"/>
      <c r="AM75" s="979"/>
      <c r="AN75" s="979"/>
      <c r="AO75" s="980"/>
      <c r="AP75" s="981" t="s">
        <v>561</v>
      </c>
      <c r="AQ75" s="979"/>
      <c r="AR75" s="979"/>
      <c r="AS75" s="979"/>
      <c r="AT75" s="980"/>
      <c r="AU75" s="981" t="s">
        <v>561</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560</v>
      </c>
      <c r="C76" s="975"/>
      <c r="D76" s="975"/>
      <c r="E76" s="975"/>
      <c r="F76" s="975"/>
      <c r="G76" s="975"/>
      <c r="H76" s="975"/>
      <c r="I76" s="975"/>
      <c r="J76" s="975"/>
      <c r="K76" s="975"/>
      <c r="L76" s="975"/>
      <c r="M76" s="975"/>
      <c r="N76" s="975"/>
      <c r="O76" s="975"/>
      <c r="P76" s="976"/>
      <c r="Q76" s="978">
        <v>301</v>
      </c>
      <c r="R76" s="979"/>
      <c r="S76" s="979"/>
      <c r="T76" s="979"/>
      <c r="U76" s="980"/>
      <c r="V76" s="981">
        <v>293</v>
      </c>
      <c r="W76" s="979"/>
      <c r="X76" s="979"/>
      <c r="Y76" s="979"/>
      <c r="Z76" s="980"/>
      <c r="AA76" s="981">
        <v>8</v>
      </c>
      <c r="AB76" s="979"/>
      <c r="AC76" s="979"/>
      <c r="AD76" s="979"/>
      <c r="AE76" s="980"/>
      <c r="AF76" s="981">
        <v>8</v>
      </c>
      <c r="AG76" s="979"/>
      <c r="AH76" s="979"/>
      <c r="AI76" s="979"/>
      <c r="AJ76" s="980"/>
      <c r="AK76" s="981">
        <v>24</v>
      </c>
      <c r="AL76" s="979"/>
      <c r="AM76" s="979"/>
      <c r="AN76" s="979"/>
      <c r="AO76" s="980"/>
      <c r="AP76" s="981" t="s">
        <v>561</v>
      </c>
      <c r="AQ76" s="979"/>
      <c r="AR76" s="979"/>
      <c r="AS76" s="979"/>
      <c r="AT76" s="980"/>
      <c r="AU76" s="981" t="s">
        <v>561</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379</v>
      </c>
      <c r="B88" s="937" t="s">
        <v>402</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12233</v>
      </c>
      <c r="AG88" s="959"/>
      <c r="AH88" s="959"/>
      <c r="AI88" s="959"/>
      <c r="AJ88" s="959"/>
      <c r="AK88" s="963"/>
      <c r="AL88" s="963"/>
      <c r="AM88" s="963"/>
      <c r="AN88" s="963"/>
      <c r="AO88" s="963"/>
      <c r="AP88" s="959">
        <v>5491</v>
      </c>
      <c r="AQ88" s="959"/>
      <c r="AR88" s="959"/>
      <c r="AS88" s="959"/>
      <c r="AT88" s="959"/>
      <c r="AU88" s="959">
        <v>1012</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379</v>
      </c>
      <c r="BR102" s="937" t="s">
        <v>403</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404</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405</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406</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407</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408</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409</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295</v>
      </c>
      <c r="AL109" s="896"/>
      <c r="AM109" s="896"/>
      <c r="AN109" s="896"/>
      <c r="AO109" s="897"/>
      <c r="AP109" s="898" t="s">
        <v>413</v>
      </c>
      <c r="AQ109" s="896"/>
      <c r="AR109" s="896"/>
      <c r="AS109" s="896"/>
      <c r="AT109" s="929"/>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295</v>
      </c>
      <c r="CB109" s="896"/>
      <c r="CC109" s="896"/>
      <c r="CD109" s="896"/>
      <c r="CE109" s="897"/>
      <c r="CF109" s="936" t="s">
        <v>413</v>
      </c>
      <c r="CG109" s="936"/>
      <c r="CH109" s="936"/>
      <c r="CI109" s="936"/>
      <c r="CJ109" s="936"/>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295</v>
      </c>
      <c r="DR109" s="896"/>
      <c r="DS109" s="896"/>
      <c r="DT109" s="896"/>
      <c r="DU109" s="897"/>
      <c r="DV109" s="898" t="s">
        <v>413</v>
      </c>
      <c r="DW109" s="896"/>
      <c r="DX109" s="896"/>
      <c r="DY109" s="896"/>
      <c r="DZ109" s="929"/>
    </row>
    <row r="110" spans="1:131" s="218" customFormat="1" ht="26.25" customHeight="1" x14ac:dyDescent="0.15">
      <c r="A110" s="807" t="s">
        <v>415</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335064</v>
      </c>
      <c r="AB110" s="889"/>
      <c r="AC110" s="889"/>
      <c r="AD110" s="889"/>
      <c r="AE110" s="890"/>
      <c r="AF110" s="891">
        <v>311913</v>
      </c>
      <c r="AG110" s="889"/>
      <c r="AH110" s="889"/>
      <c r="AI110" s="889"/>
      <c r="AJ110" s="890"/>
      <c r="AK110" s="891">
        <v>299152</v>
      </c>
      <c r="AL110" s="889"/>
      <c r="AM110" s="889"/>
      <c r="AN110" s="889"/>
      <c r="AO110" s="890"/>
      <c r="AP110" s="892">
        <v>11.4</v>
      </c>
      <c r="AQ110" s="893"/>
      <c r="AR110" s="893"/>
      <c r="AS110" s="893"/>
      <c r="AT110" s="894"/>
      <c r="AU110" s="930" t="s">
        <v>69</v>
      </c>
      <c r="AV110" s="931"/>
      <c r="AW110" s="931"/>
      <c r="AX110" s="931"/>
      <c r="AY110" s="931"/>
      <c r="AZ110" s="860" t="s">
        <v>416</v>
      </c>
      <c r="BA110" s="808"/>
      <c r="BB110" s="808"/>
      <c r="BC110" s="808"/>
      <c r="BD110" s="808"/>
      <c r="BE110" s="808"/>
      <c r="BF110" s="808"/>
      <c r="BG110" s="808"/>
      <c r="BH110" s="808"/>
      <c r="BI110" s="808"/>
      <c r="BJ110" s="808"/>
      <c r="BK110" s="808"/>
      <c r="BL110" s="808"/>
      <c r="BM110" s="808"/>
      <c r="BN110" s="808"/>
      <c r="BO110" s="808"/>
      <c r="BP110" s="809"/>
      <c r="BQ110" s="861">
        <v>2861721</v>
      </c>
      <c r="BR110" s="842"/>
      <c r="BS110" s="842"/>
      <c r="BT110" s="842"/>
      <c r="BU110" s="842"/>
      <c r="BV110" s="842">
        <v>3043050</v>
      </c>
      <c r="BW110" s="842"/>
      <c r="BX110" s="842"/>
      <c r="BY110" s="842"/>
      <c r="BZ110" s="842"/>
      <c r="CA110" s="842">
        <v>3391013</v>
      </c>
      <c r="CB110" s="842"/>
      <c r="CC110" s="842"/>
      <c r="CD110" s="842"/>
      <c r="CE110" s="842"/>
      <c r="CF110" s="866">
        <v>128.69999999999999</v>
      </c>
      <c r="CG110" s="867"/>
      <c r="CH110" s="867"/>
      <c r="CI110" s="867"/>
      <c r="CJ110" s="867"/>
      <c r="CK110" s="926" t="s">
        <v>417</v>
      </c>
      <c r="CL110" s="819"/>
      <c r="CM110" s="860" t="s">
        <v>418</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420</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422</v>
      </c>
      <c r="B112" s="913"/>
      <c r="C112" s="752" t="s">
        <v>423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424</v>
      </c>
      <c r="BA112" s="752"/>
      <c r="BB112" s="752"/>
      <c r="BC112" s="752"/>
      <c r="BD112" s="752"/>
      <c r="BE112" s="752"/>
      <c r="BF112" s="752"/>
      <c r="BG112" s="752"/>
      <c r="BH112" s="752"/>
      <c r="BI112" s="752"/>
      <c r="BJ112" s="752"/>
      <c r="BK112" s="752"/>
      <c r="BL112" s="752"/>
      <c r="BM112" s="752"/>
      <c r="BN112" s="752"/>
      <c r="BO112" s="752"/>
      <c r="BP112" s="753"/>
      <c r="BQ112" s="816" t="s">
        <v>122</v>
      </c>
      <c r="BR112" s="817"/>
      <c r="BS112" s="817"/>
      <c r="BT112" s="817"/>
      <c r="BU112" s="817"/>
      <c r="BV112" s="817" t="s">
        <v>122</v>
      </c>
      <c r="BW112" s="817"/>
      <c r="BX112" s="817"/>
      <c r="BY112" s="817"/>
      <c r="BZ112" s="817"/>
      <c r="CA112" s="817" t="s">
        <v>122</v>
      </c>
      <c r="CB112" s="817"/>
      <c r="CC112" s="817"/>
      <c r="CD112" s="817"/>
      <c r="CE112" s="817"/>
      <c r="CF112" s="875" t="s">
        <v>122</v>
      </c>
      <c r="CG112" s="876"/>
      <c r="CH112" s="876"/>
      <c r="CI112" s="876"/>
      <c r="CJ112" s="876"/>
      <c r="CK112" s="927"/>
      <c r="CL112" s="821"/>
      <c r="CM112" s="815" t="s">
        <v>425</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426</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2706</v>
      </c>
      <c r="AB113" s="919"/>
      <c r="AC113" s="919"/>
      <c r="AD113" s="919"/>
      <c r="AE113" s="920"/>
      <c r="AF113" s="921">
        <v>1577</v>
      </c>
      <c r="AG113" s="919"/>
      <c r="AH113" s="919"/>
      <c r="AI113" s="919"/>
      <c r="AJ113" s="920"/>
      <c r="AK113" s="921">
        <v>1360</v>
      </c>
      <c r="AL113" s="919"/>
      <c r="AM113" s="919"/>
      <c r="AN113" s="919"/>
      <c r="AO113" s="920"/>
      <c r="AP113" s="922">
        <v>0.1</v>
      </c>
      <c r="AQ113" s="923"/>
      <c r="AR113" s="923"/>
      <c r="AS113" s="923"/>
      <c r="AT113" s="924"/>
      <c r="AU113" s="932"/>
      <c r="AV113" s="933"/>
      <c r="AW113" s="933"/>
      <c r="AX113" s="933"/>
      <c r="AY113" s="933"/>
      <c r="AZ113" s="815" t="s">
        <v>427</v>
      </c>
      <c r="BA113" s="752"/>
      <c r="BB113" s="752"/>
      <c r="BC113" s="752"/>
      <c r="BD113" s="752"/>
      <c r="BE113" s="752"/>
      <c r="BF113" s="752"/>
      <c r="BG113" s="752"/>
      <c r="BH113" s="752"/>
      <c r="BI113" s="752"/>
      <c r="BJ113" s="752"/>
      <c r="BK113" s="752"/>
      <c r="BL113" s="752"/>
      <c r="BM113" s="752"/>
      <c r="BN113" s="752"/>
      <c r="BO113" s="752"/>
      <c r="BP113" s="753"/>
      <c r="BQ113" s="816">
        <v>877632</v>
      </c>
      <c r="BR113" s="817"/>
      <c r="BS113" s="817"/>
      <c r="BT113" s="817"/>
      <c r="BU113" s="817"/>
      <c r="BV113" s="817">
        <v>1077620</v>
      </c>
      <c r="BW113" s="817"/>
      <c r="BX113" s="817"/>
      <c r="BY113" s="817"/>
      <c r="BZ113" s="817"/>
      <c r="CA113" s="817">
        <v>1012074</v>
      </c>
      <c r="CB113" s="817"/>
      <c r="CC113" s="817"/>
      <c r="CD113" s="817"/>
      <c r="CE113" s="817"/>
      <c r="CF113" s="875">
        <v>38.4</v>
      </c>
      <c r="CG113" s="876"/>
      <c r="CH113" s="876"/>
      <c r="CI113" s="876"/>
      <c r="CJ113" s="876"/>
      <c r="CK113" s="927"/>
      <c r="CL113" s="821"/>
      <c r="CM113" s="815" t="s">
        <v>428</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429</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51478</v>
      </c>
      <c r="AB114" s="780"/>
      <c r="AC114" s="780"/>
      <c r="AD114" s="780"/>
      <c r="AE114" s="781"/>
      <c r="AF114" s="782">
        <v>48935</v>
      </c>
      <c r="AG114" s="780"/>
      <c r="AH114" s="780"/>
      <c r="AI114" s="780"/>
      <c r="AJ114" s="781"/>
      <c r="AK114" s="782">
        <v>70874</v>
      </c>
      <c r="AL114" s="780"/>
      <c r="AM114" s="780"/>
      <c r="AN114" s="780"/>
      <c r="AO114" s="781"/>
      <c r="AP114" s="824">
        <v>2.7</v>
      </c>
      <c r="AQ114" s="825"/>
      <c r="AR114" s="825"/>
      <c r="AS114" s="825"/>
      <c r="AT114" s="826"/>
      <c r="AU114" s="932"/>
      <c r="AV114" s="933"/>
      <c r="AW114" s="933"/>
      <c r="AX114" s="933"/>
      <c r="AY114" s="933"/>
      <c r="AZ114" s="815" t="s">
        <v>430</v>
      </c>
      <c r="BA114" s="752"/>
      <c r="BB114" s="752"/>
      <c r="BC114" s="752"/>
      <c r="BD114" s="752"/>
      <c r="BE114" s="752"/>
      <c r="BF114" s="752"/>
      <c r="BG114" s="752"/>
      <c r="BH114" s="752"/>
      <c r="BI114" s="752"/>
      <c r="BJ114" s="752"/>
      <c r="BK114" s="752"/>
      <c r="BL114" s="752"/>
      <c r="BM114" s="752"/>
      <c r="BN114" s="752"/>
      <c r="BO114" s="752"/>
      <c r="BP114" s="753"/>
      <c r="BQ114" s="816">
        <v>801578</v>
      </c>
      <c r="BR114" s="817"/>
      <c r="BS114" s="817"/>
      <c r="BT114" s="817"/>
      <c r="BU114" s="817"/>
      <c r="BV114" s="817">
        <v>740396</v>
      </c>
      <c r="BW114" s="817"/>
      <c r="BX114" s="817"/>
      <c r="BY114" s="817"/>
      <c r="BZ114" s="817"/>
      <c r="CA114" s="817">
        <v>738673</v>
      </c>
      <c r="CB114" s="817"/>
      <c r="CC114" s="817"/>
      <c r="CD114" s="817"/>
      <c r="CE114" s="817"/>
      <c r="CF114" s="875">
        <v>28</v>
      </c>
      <c r="CG114" s="876"/>
      <c r="CH114" s="876"/>
      <c r="CI114" s="876"/>
      <c r="CJ114" s="876"/>
      <c r="CK114" s="927"/>
      <c r="CL114" s="821"/>
      <c r="CM114" s="815" t="s">
        <v>431</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432</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433</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434</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436</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437</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389248</v>
      </c>
      <c r="AB117" s="903"/>
      <c r="AC117" s="903"/>
      <c r="AD117" s="903"/>
      <c r="AE117" s="904"/>
      <c r="AF117" s="905">
        <v>362425</v>
      </c>
      <c r="AG117" s="903"/>
      <c r="AH117" s="903"/>
      <c r="AI117" s="903"/>
      <c r="AJ117" s="904"/>
      <c r="AK117" s="905">
        <v>371386</v>
      </c>
      <c r="AL117" s="903"/>
      <c r="AM117" s="903"/>
      <c r="AN117" s="903"/>
      <c r="AO117" s="904"/>
      <c r="AP117" s="906"/>
      <c r="AQ117" s="907"/>
      <c r="AR117" s="907"/>
      <c r="AS117" s="907"/>
      <c r="AT117" s="908"/>
      <c r="AU117" s="932"/>
      <c r="AV117" s="933"/>
      <c r="AW117" s="933"/>
      <c r="AX117" s="933"/>
      <c r="AY117" s="933"/>
      <c r="AZ117" s="863" t="s">
        <v>439</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440</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295</v>
      </c>
      <c r="AL118" s="896"/>
      <c r="AM118" s="896"/>
      <c r="AN118" s="896"/>
      <c r="AO118" s="897"/>
      <c r="AP118" s="899" t="s">
        <v>413</v>
      </c>
      <c r="AQ118" s="900"/>
      <c r="AR118" s="900"/>
      <c r="AS118" s="900"/>
      <c r="AT118" s="901"/>
      <c r="AU118" s="932"/>
      <c r="AV118" s="933"/>
      <c r="AW118" s="933"/>
      <c r="AX118" s="933"/>
      <c r="AY118" s="933"/>
      <c r="AZ118" s="838" t="s">
        <v>441</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442</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417</v>
      </c>
      <c r="B119" s="819"/>
      <c r="C119" s="860" t="s">
        <v>418</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443</v>
      </c>
      <c r="BP119" s="878"/>
      <c r="BQ119" s="879">
        <v>4540931</v>
      </c>
      <c r="BR119" s="845"/>
      <c r="BS119" s="845"/>
      <c r="BT119" s="845"/>
      <c r="BU119" s="845"/>
      <c r="BV119" s="845">
        <v>4861066</v>
      </c>
      <c r="BW119" s="845"/>
      <c r="BX119" s="845"/>
      <c r="BY119" s="845"/>
      <c r="BZ119" s="845"/>
      <c r="CA119" s="845">
        <v>5141760</v>
      </c>
      <c r="CB119" s="845"/>
      <c r="CC119" s="845"/>
      <c r="CD119" s="845"/>
      <c r="CE119" s="845"/>
      <c r="CF119" s="748"/>
      <c r="CG119" s="749"/>
      <c r="CH119" s="749"/>
      <c r="CI119" s="749"/>
      <c r="CJ119" s="834"/>
      <c r="CK119" s="928"/>
      <c r="CL119" s="823"/>
      <c r="CM119" s="838" t="s">
        <v>444</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445</v>
      </c>
      <c r="AV120" s="881"/>
      <c r="AW120" s="881"/>
      <c r="AX120" s="881"/>
      <c r="AY120" s="882"/>
      <c r="AZ120" s="860" t="s">
        <v>446</v>
      </c>
      <c r="BA120" s="808"/>
      <c r="BB120" s="808"/>
      <c r="BC120" s="808"/>
      <c r="BD120" s="808"/>
      <c r="BE120" s="808"/>
      <c r="BF120" s="808"/>
      <c r="BG120" s="808"/>
      <c r="BH120" s="808"/>
      <c r="BI120" s="808"/>
      <c r="BJ120" s="808"/>
      <c r="BK120" s="808"/>
      <c r="BL120" s="808"/>
      <c r="BM120" s="808"/>
      <c r="BN120" s="808"/>
      <c r="BO120" s="808"/>
      <c r="BP120" s="809"/>
      <c r="BQ120" s="861">
        <v>1440992</v>
      </c>
      <c r="BR120" s="842"/>
      <c r="BS120" s="842"/>
      <c r="BT120" s="842"/>
      <c r="BU120" s="842"/>
      <c r="BV120" s="842">
        <v>2345509</v>
      </c>
      <c r="BW120" s="842"/>
      <c r="BX120" s="842"/>
      <c r="BY120" s="842"/>
      <c r="BZ120" s="842"/>
      <c r="CA120" s="842">
        <v>2216689</v>
      </c>
      <c r="CB120" s="842"/>
      <c r="CC120" s="842"/>
      <c r="CD120" s="842"/>
      <c r="CE120" s="842"/>
      <c r="CF120" s="866">
        <v>84.1</v>
      </c>
      <c r="CG120" s="867"/>
      <c r="CH120" s="867"/>
      <c r="CI120" s="867"/>
      <c r="CJ120" s="867"/>
      <c r="CK120" s="868" t="s">
        <v>447</v>
      </c>
      <c r="CL120" s="852"/>
      <c r="CM120" s="852"/>
      <c r="CN120" s="852"/>
      <c r="CO120" s="853"/>
      <c r="CP120" s="872" t="s">
        <v>396</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t="s">
        <v>122</v>
      </c>
      <c r="DR120" s="842"/>
      <c r="DS120" s="842"/>
      <c r="DT120" s="842"/>
      <c r="DU120" s="842"/>
      <c r="DV120" s="843" t="s">
        <v>122</v>
      </c>
      <c r="DW120" s="843"/>
      <c r="DX120" s="843"/>
      <c r="DY120" s="843"/>
      <c r="DZ120" s="844"/>
    </row>
    <row r="121" spans="1:130" s="218" customFormat="1" ht="26.25" customHeight="1" x14ac:dyDescent="0.15">
      <c r="A121" s="820"/>
      <c r="B121" s="821"/>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449</v>
      </c>
      <c r="BA121" s="752"/>
      <c r="BB121" s="752"/>
      <c r="BC121" s="752"/>
      <c r="BD121" s="752"/>
      <c r="BE121" s="752"/>
      <c r="BF121" s="752"/>
      <c r="BG121" s="752"/>
      <c r="BH121" s="752"/>
      <c r="BI121" s="752"/>
      <c r="BJ121" s="752"/>
      <c r="BK121" s="752"/>
      <c r="BL121" s="752"/>
      <c r="BM121" s="752"/>
      <c r="BN121" s="752"/>
      <c r="BO121" s="752"/>
      <c r="BP121" s="753"/>
      <c r="BQ121" s="816" t="s">
        <v>122</v>
      </c>
      <c r="BR121" s="817"/>
      <c r="BS121" s="817"/>
      <c r="BT121" s="817"/>
      <c r="BU121" s="817"/>
      <c r="BV121" s="817" t="s">
        <v>122</v>
      </c>
      <c r="BW121" s="817"/>
      <c r="BX121" s="817"/>
      <c r="BY121" s="817"/>
      <c r="BZ121" s="817"/>
      <c r="CA121" s="817" t="s">
        <v>122</v>
      </c>
      <c r="CB121" s="817"/>
      <c r="CC121" s="817"/>
      <c r="CD121" s="817"/>
      <c r="CE121" s="817"/>
      <c r="CF121" s="875" t="s">
        <v>122</v>
      </c>
      <c r="CG121" s="876"/>
      <c r="CH121" s="876"/>
      <c r="CI121" s="876"/>
      <c r="CJ121" s="876"/>
      <c r="CK121" s="869"/>
      <c r="CL121" s="855"/>
      <c r="CM121" s="855"/>
      <c r="CN121" s="855"/>
      <c r="CO121" s="856"/>
      <c r="CP121" s="835" t="s">
        <v>394</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15">
      <c r="A122" s="820"/>
      <c r="B122" s="821"/>
      <c r="C122" s="815" t="s">
        <v>431</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450</v>
      </c>
      <c r="BA122" s="839"/>
      <c r="BB122" s="839"/>
      <c r="BC122" s="839"/>
      <c r="BD122" s="839"/>
      <c r="BE122" s="839"/>
      <c r="BF122" s="839"/>
      <c r="BG122" s="839"/>
      <c r="BH122" s="839"/>
      <c r="BI122" s="839"/>
      <c r="BJ122" s="839"/>
      <c r="BK122" s="839"/>
      <c r="BL122" s="839"/>
      <c r="BM122" s="839"/>
      <c r="BN122" s="839"/>
      <c r="BO122" s="839"/>
      <c r="BP122" s="840"/>
      <c r="BQ122" s="879">
        <v>2833330</v>
      </c>
      <c r="BR122" s="845"/>
      <c r="BS122" s="845"/>
      <c r="BT122" s="845"/>
      <c r="BU122" s="845"/>
      <c r="BV122" s="845">
        <v>3033372</v>
      </c>
      <c r="BW122" s="845"/>
      <c r="BX122" s="845"/>
      <c r="BY122" s="845"/>
      <c r="BZ122" s="845"/>
      <c r="CA122" s="845">
        <v>3220002</v>
      </c>
      <c r="CB122" s="845"/>
      <c r="CC122" s="845"/>
      <c r="CD122" s="845"/>
      <c r="CE122" s="845"/>
      <c r="CF122" s="846">
        <v>122.2</v>
      </c>
      <c r="CG122" s="847"/>
      <c r="CH122" s="847"/>
      <c r="CI122" s="847"/>
      <c r="CJ122" s="847"/>
      <c r="CK122" s="869"/>
      <c r="CL122" s="855"/>
      <c r="CM122" s="855"/>
      <c r="CN122" s="855"/>
      <c r="CO122" s="856"/>
      <c r="CP122" s="835"/>
      <c r="CQ122" s="836"/>
      <c r="CR122" s="836"/>
      <c r="CS122" s="836"/>
      <c r="CT122" s="836"/>
      <c r="CU122" s="836"/>
      <c r="CV122" s="836"/>
      <c r="CW122" s="836"/>
      <c r="CX122" s="836"/>
      <c r="CY122" s="836"/>
      <c r="CZ122" s="836"/>
      <c r="DA122" s="836"/>
      <c r="DB122" s="836"/>
      <c r="DC122" s="836"/>
      <c r="DD122" s="836"/>
      <c r="DE122" s="836"/>
      <c r="DF122" s="837"/>
      <c r="DG122" s="816"/>
      <c r="DH122" s="817"/>
      <c r="DI122" s="817"/>
      <c r="DJ122" s="817"/>
      <c r="DK122" s="817"/>
      <c r="DL122" s="817"/>
      <c r="DM122" s="817"/>
      <c r="DN122" s="817"/>
      <c r="DO122" s="817"/>
      <c r="DP122" s="817"/>
      <c r="DQ122" s="817"/>
      <c r="DR122" s="817"/>
      <c r="DS122" s="817"/>
      <c r="DT122" s="817"/>
      <c r="DU122" s="817"/>
      <c r="DV122" s="794"/>
      <c r="DW122" s="794"/>
      <c r="DX122" s="794"/>
      <c r="DY122" s="794"/>
      <c r="DZ122" s="795"/>
    </row>
    <row r="123" spans="1:130" s="218" customFormat="1" ht="26.25" customHeight="1" x14ac:dyDescent="0.15">
      <c r="A123" s="820"/>
      <c r="B123" s="821"/>
      <c r="C123" s="815" t="s">
        <v>437</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451</v>
      </c>
      <c r="BP123" s="878"/>
      <c r="BQ123" s="832">
        <v>4274322</v>
      </c>
      <c r="BR123" s="833"/>
      <c r="BS123" s="833"/>
      <c r="BT123" s="833"/>
      <c r="BU123" s="833"/>
      <c r="BV123" s="833">
        <v>5378881</v>
      </c>
      <c r="BW123" s="833"/>
      <c r="BX123" s="833"/>
      <c r="BY123" s="833"/>
      <c r="BZ123" s="833"/>
      <c r="CA123" s="833">
        <v>5436691</v>
      </c>
      <c r="CB123" s="833"/>
      <c r="CC123" s="833"/>
      <c r="CD123" s="833"/>
      <c r="CE123" s="833"/>
      <c r="CF123" s="748"/>
      <c r="CG123" s="749"/>
      <c r="CH123" s="749"/>
      <c r="CI123" s="749"/>
      <c r="CJ123" s="834"/>
      <c r="CK123" s="869"/>
      <c r="CL123" s="855"/>
      <c r="CM123" s="855"/>
      <c r="CN123" s="855"/>
      <c r="CO123" s="856"/>
      <c r="CP123" s="835"/>
      <c r="CQ123" s="836"/>
      <c r="CR123" s="836"/>
      <c r="CS123" s="836"/>
      <c r="CT123" s="836"/>
      <c r="CU123" s="836"/>
      <c r="CV123" s="836"/>
      <c r="CW123" s="836"/>
      <c r="CX123" s="836"/>
      <c r="CY123" s="836"/>
      <c r="CZ123" s="836"/>
      <c r="DA123" s="836"/>
      <c r="DB123" s="836"/>
      <c r="DC123" s="836"/>
      <c r="DD123" s="836"/>
      <c r="DE123" s="836"/>
      <c r="DF123" s="837"/>
      <c r="DG123" s="779"/>
      <c r="DH123" s="780"/>
      <c r="DI123" s="780"/>
      <c r="DJ123" s="780"/>
      <c r="DK123" s="781"/>
      <c r="DL123" s="782"/>
      <c r="DM123" s="780"/>
      <c r="DN123" s="780"/>
      <c r="DO123" s="780"/>
      <c r="DP123" s="781"/>
      <c r="DQ123" s="782"/>
      <c r="DR123" s="780"/>
      <c r="DS123" s="780"/>
      <c r="DT123" s="780"/>
      <c r="DU123" s="781"/>
      <c r="DV123" s="824"/>
      <c r="DW123" s="825"/>
      <c r="DX123" s="825"/>
      <c r="DY123" s="825"/>
      <c r="DZ123" s="826"/>
    </row>
    <row r="124" spans="1:130" s="218" customFormat="1" ht="26.25" customHeight="1" thickBot="1" x14ac:dyDescent="0.2">
      <c r="A124" s="820"/>
      <c r="B124" s="821"/>
      <c r="C124" s="815" t="s">
        <v>440</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452</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10.5</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453</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442</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454</v>
      </c>
      <c r="CL125" s="852"/>
      <c r="CM125" s="852"/>
      <c r="CN125" s="852"/>
      <c r="CO125" s="853"/>
      <c r="CP125" s="860" t="s">
        <v>455</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444</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456</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457</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458</v>
      </c>
      <c r="AY127" s="812"/>
      <c r="AZ127" s="812"/>
      <c r="BA127" s="812"/>
      <c r="BB127" s="812"/>
      <c r="BC127" s="812"/>
      <c r="BD127" s="812"/>
      <c r="BE127" s="813"/>
      <c r="BF127" s="811" t="s">
        <v>459</v>
      </c>
      <c r="BG127" s="812"/>
      <c r="BH127" s="812"/>
      <c r="BI127" s="812"/>
      <c r="BJ127" s="812"/>
      <c r="BK127" s="812"/>
      <c r="BL127" s="813"/>
      <c r="BM127" s="811" t="s">
        <v>460</v>
      </c>
      <c r="BN127" s="812"/>
      <c r="BO127" s="812"/>
      <c r="BP127" s="812"/>
      <c r="BQ127" s="812"/>
      <c r="BR127" s="812"/>
      <c r="BS127" s="813"/>
      <c r="BT127" s="811" t="s">
        <v>461</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462</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463</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464</v>
      </c>
      <c r="X128" s="798"/>
      <c r="Y128" s="798"/>
      <c r="Z128" s="799"/>
      <c r="AA128" s="800">
        <v>26</v>
      </c>
      <c r="AB128" s="801"/>
      <c r="AC128" s="801"/>
      <c r="AD128" s="801"/>
      <c r="AE128" s="802"/>
      <c r="AF128" s="803">
        <v>26</v>
      </c>
      <c r="AG128" s="801"/>
      <c r="AH128" s="801"/>
      <c r="AI128" s="801"/>
      <c r="AJ128" s="802"/>
      <c r="AK128" s="803">
        <v>26</v>
      </c>
      <c r="AL128" s="801"/>
      <c r="AM128" s="801"/>
      <c r="AN128" s="801"/>
      <c r="AO128" s="802"/>
      <c r="AP128" s="804"/>
      <c r="AQ128" s="805"/>
      <c r="AR128" s="805"/>
      <c r="AS128" s="805"/>
      <c r="AT128" s="806"/>
      <c r="AU128" s="220"/>
      <c r="AV128" s="220"/>
      <c r="AW128" s="220"/>
      <c r="AX128" s="807" t="s">
        <v>465</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466</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467</v>
      </c>
      <c r="X129" s="777"/>
      <c r="Y129" s="777"/>
      <c r="Z129" s="778"/>
      <c r="AA129" s="779">
        <v>2764779</v>
      </c>
      <c r="AB129" s="780"/>
      <c r="AC129" s="780"/>
      <c r="AD129" s="780"/>
      <c r="AE129" s="781"/>
      <c r="AF129" s="782">
        <v>2773109</v>
      </c>
      <c r="AG129" s="780"/>
      <c r="AH129" s="780"/>
      <c r="AI129" s="780"/>
      <c r="AJ129" s="781"/>
      <c r="AK129" s="782">
        <v>2861879</v>
      </c>
      <c r="AL129" s="780"/>
      <c r="AM129" s="780"/>
      <c r="AN129" s="780"/>
      <c r="AO129" s="781"/>
      <c r="AP129" s="783"/>
      <c r="AQ129" s="784"/>
      <c r="AR129" s="784"/>
      <c r="AS129" s="784"/>
      <c r="AT129" s="785"/>
      <c r="AU129" s="221"/>
      <c r="AV129" s="221"/>
      <c r="AW129" s="221"/>
      <c r="AX129" s="751" t="s">
        <v>468</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469</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470</v>
      </c>
      <c r="X130" s="777"/>
      <c r="Y130" s="777"/>
      <c r="Z130" s="778"/>
      <c r="AA130" s="779">
        <v>227505</v>
      </c>
      <c r="AB130" s="780"/>
      <c r="AC130" s="780"/>
      <c r="AD130" s="780"/>
      <c r="AE130" s="781"/>
      <c r="AF130" s="782">
        <v>228188</v>
      </c>
      <c r="AG130" s="780"/>
      <c r="AH130" s="780"/>
      <c r="AI130" s="780"/>
      <c r="AJ130" s="781"/>
      <c r="AK130" s="782">
        <v>227379</v>
      </c>
      <c r="AL130" s="780"/>
      <c r="AM130" s="780"/>
      <c r="AN130" s="780"/>
      <c r="AO130" s="781"/>
      <c r="AP130" s="783"/>
      <c r="AQ130" s="784"/>
      <c r="AR130" s="784"/>
      <c r="AS130" s="784"/>
      <c r="AT130" s="785"/>
      <c r="AU130" s="221"/>
      <c r="AV130" s="221"/>
      <c r="AW130" s="221"/>
      <c r="AX130" s="751" t="s">
        <v>471</v>
      </c>
      <c r="AY130" s="752"/>
      <c r="AZ130" s="752"/>
      <c r="BA130" s="752"/>
      <c r="BB130" s="752"/>
      <c r="BC130" s="752"/>
      <c r="BD130" s="752"/>
      <c r="BE130" s="753"/>
      <c r="BF130" s="754">
        <v>5.7</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472</v>
      </c>
      <c r="X131" s="761"/>
      <c r="Y131" s="761"/>
      <c r="Z131" s="762"/>
      <c r="AA131" s="763">
        <v>2537274</v>
      </c>
      <c r="AB131" s="764"/>
      <c r="AC131" s="764"/>
      <c r="AD131" s="764"/>
      <c r="AE131" s="765"/>
      <c r="AF131" s="766">
        <v>2544921</v>
      </c>
      <c r="AG131" s="764"/>
      <c r="AH131" s="764"/>
      <c r="AI131" s="764"/>
      <c r="AJ131" s="765"/>
      <c r="AK131" s="766">
        <v>2634500</v>
      </c>
      <c r="AL131" s="764"/>
      <c r="AM131" s="764"/>
      <c r="AN131" s="764"/>
      <c r="AO131" s="765"/>
      <c r="AP131" s="767"/>
      <c r="AQ131" s="768"/>
      <c r="AR131" s="768"/>
      <c r="AS131" s="768"/>
      <c r="AT131" s="769"/>
      <c r="AU131" s="221"/>
      <c r="AV131" s="221"/>
      <c r="AW131" s="221"/>
      <c r="AX131" s="729" t="s">
        <v>473</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474</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475</v>
      </c>
      <c r="W132" s="742"/>
      <c r="X132" s="742"/>
      <c r="Y132" s="742"/>
      <c r="Z132" s="743"/>
      <c r="AA132" s="744">
        <v>6.3736514069999997</v>
      </c>
      <c r="AB132" s="745"/>
      <c r="AC132" s="745"/>
      <c r="AD132" s="745"/>
      <c r="AE132" s="746"/>
      <c r="AF132" s="747">
        <v>5.273680401</v>
      </c>
      <c r="AG132" s="745"/>
      <c r="AH132" s="745"/>
      <c r="AI132" s="745"/>
      <c r="AJ132" s="746"/>
      <c r="AK132" s="747">
        <v>5.4652116150000003</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476</v>
      </c>
      <c r="W133" s="721"/>
      <c r="X133" s="721"/>
      <c r="Y133" s="721"/>
      <c r="Z133" s="722"/>
      <c r="AA133" s="723">
        <v>6.2</v>
      </c>
      <c r="AB133" s="724"/>
      <c r="AC133" s="724"/>
      <c r="AD133" s="724"/>
      <c r="AE133" s="725"/>
      <c r="AF133" s="723">
        <v>5.9</v>
      </c>
      <c r="AG133" s="724"/>
      <c r="AH133" s="724"/>
      <c r="AI133" s="724"/>
      <c r="AJ133" s="725"/>
      <c r="AK133" s="723">
        <v>5.7</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8m60+y6n9tHJliSqYZtVzcwMYFRRQbxJkWLUphOm2z8EeSZWh+mJu3mJxPKIybFViroELAmJcNm9k2tcdCXzcQ==" saltValue="TcoxaNAMGgznS9VPxU6u3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96" zoomScaleNormal="85" zoomScaleSheetLayoutView="96"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477</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Xp0kH59s1oHQD87IMMeN7tKhZKMhUNJBUPLAzQTpdU54YObhCayYOtlJ+5caXxAlJMPrXZVt50N6HkfkD6jl7A==" saltValue="9qz3pXce49eQXCVEiouq5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Fisq0ZCDPi83/EFzJEwD1uAyBCxHUBTChrxCN/I7sAfJRG9sfhtDvjPpxZs76J+m2ZacOAkFEhO9ujr34Wr5A==" saltValue="GjGGRv5KfeWZlJEHxubs4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478</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479</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480</v>
      </c>
      <c r="AP7" s="260"/>
      <c r="AQ7" s="261" t="s">
        <v>481</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482</v>
      </c>
      <c r="AQ8" s="267" t="s">
        <v>483</v>
      </c>
      <c r="AR8" s="268" t="s">
        <v>484</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485</v>
      </c>
      <c r="AL9" s="1131"/>
      <c r="AM9" s="1131"/>
      <c r="AN9" s="1132"/>
      <c r="AO9" s="269">
        <v>763965</v>
      </c>
      <c r="AP9" s="269">
        <v>119407</v>
      </c>
      <c r="AQ9" s="270">
        <v>156369</v>
      </c>
      <c r="AR9" s="271">
        <v>-23.6</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486</v>
      </c>
      <c r="AL10" s="1131"/>
      <c r="AM10" s="1131"/>
      <c r="AN10" s="1132"/>
      <c r="AO10" s="272">
        <v>219098</v>
      </c>
      <c r="AP10" s="272">
        <v>34245</v>
      </c>
      <c r="AQ10" s="273">
        <v>21449</v>
      </c>
      <c r="AR10" s="274">
        <v>59.7</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487</v>
      </c>
      <c r="AL11" s="1131"/>
      <c r="AM11" s="1131"/>
      <c r="AN11" s="1132"/>
      <c r="AO11" s="272" t="s">
        <v>488</v>
      </c>
      <c r="AP11" s="272" t="s">
        <v>488</v>
      </c>
      <c r="AQ11" s="273">
        <v>1663</v>
      </c>
      <c r="AR11" s="274" t="s">
        <v>488</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489</v>
      </c>
      <c r="AL12" s="1131"/>
      <c r="AM12" s="1131"/>
      <c r="AN12" s="1132"/>
      <c r="AO12" s="272" t="s">
        <v>488</v>
      </c>
      <c r="AP12" s="272" t="s">
        <v>488</v>
      </c>
      <c r="AQ12" s="273">
        <v>34</v>
      </c>
      <c r="AR12" s="274" t="s">
        <v>488</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490</v>
      </c>
      <c r="AL13" s="1131"/>
      <c r="AM13" s="1131"/>
      <c r="AN13" s="1132"/>
      <c r="AO13" s="272">
        <v>25903</v>
      </c>
      <c r="AP13" s="272">
        <v>4049</v>
      </c>
      <c r="AQ13" s="273">
        <v>5566</v>
      </c>
      <c r="AR13" s="274">
        <v>-27.3</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491</v>
      </c>
      <c r="AL14" s="1131"/>
      <c r="AM14" s="1131"/>
      <c r="AN14" s="1132"/>
      <c r="AO14" s="272" t="s">
        <v>488</v>
      </c>
      <c r="AP14" s="272" t="s">
        <v>488</v>
      </c>
      <c r="AQ14" s="273">
        <v>3589</v>
      </c>
      <c r="AR14" s="274" t="s">
        <v>488</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492</v>
      </c>
      <c r="AL15" s="1134"/>
      <c r="AM15" s="1134"/>
      <c r="AN15" s="1135"/>
      <c r="AO15" s="272">
        <v>-54177</v>
      </c>
      <c r="AP15" s="272">
        <v>-8468</v>
      </c>
      <c r="AQ15" s="273">
        <v>-10547</v>
      </c>
      <c r="AR15" s="274">
        <v>-19.7</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954789</v>
      </c>
      <c r="AP16" s="272">
        <v>149232</v>
      </c>
      <c r="AQ16" s="273">
        <v>178125</v>
      </c>
      <c r="AR16" s="274">
        <v>-16.2</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493</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494</v>
      </c>
      <c r="AP20" s="281" t="s">
        <v>495</v>
      </c>
      <c r="AQ20" s="282" t="s">
        <v>496</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497</v>
      </c>
      <c r="AL21" s="1137"/>
      <c r="AM21" s="1137"/>
      <c r="AN21" s="1138"/>
      <c r="AO21" s="285">
        <v>12.97</v>
      </c>
      <c r="AP21" s="286">
        <v>14.51</v>
      </c>
      <c r="AQ21" s="287">
        <v>-1.54</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498</v>
      </c>
      <c r="AL22" s="1137"/>
      <c r="AM22" s="1137"/>
      <c r="AN22" s="1138"/>
      <c r="AO22" s="290">
        <v>95.4</v>
      </c>
      <c r="AP22" s="291">
        <v>95.5</v>
      </c>
      <c r="AQ22" s="292">
        <v>-0.1</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499</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500</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501</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480</v>
      </c>
      <c r="AP30" s="260"/>
      <c r="AQ30" s="261" t="s">
        <v>481</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482</v>
      </c>
      <c r="AQ31" s="267" t="s">
        <v>483</v>
      </c>
      <c r="AR31" s="268" t="s">
        <v>484</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502</v>
      </c>
      <c r="AL32" s="1121"/>
      <c r="AM32" s="1121"/>
      <c r="AN32" s="1122"/>
      <c r="AO32" s="300">
        <v>299152</v>
      </c>
      <c r="AP32" s="300">
        <v>46757</v>
      </c>
      <c r="AQ32" s="301">
        <v>89268</v>
      </c>
      <c r="AR32" s="302">
        <v>-47.6</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503</v>
      </c>
      <c r="AL33" s="1121"/>
      <c r="AM33" s="1121"/>
      <c r="AN33" s="1122"/>
      <c r="AO33" s="300" t="s">
        <v>488</v>
      </c>
      <c r="AP33" s="300" t="s">
        <v>488</v>
      </c>
      <c r="AQ33" s="301" t="s">
        <v>488</v>
      </c>
      <c r="AR33" s="302" t="s">
        <v>488</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504</v>
      </c>
      <c r="AL34" s="1121"/>
      <c r="AM34" s="1121"/>
      <c r="AN34" s="1122"/>
      <c r="AO34" s="300" t="s">
        <v>488</v>
      </c>
      <c r="AP34" s="300" t="s">
        <v>488</v>
      </c>
      <c r="AQ34" s="301" t="s">
        <v>488</v>
      </c>
      <c r="AR34" s="302" t="s">
        <v>488</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505</v>
      </c>
      <c r="AL35" s="1121"/>
      <c r="AM35" s="1121"/>
      <c r="AN35" s="1122"/>
      <c r="AO35" s="300">
        <v>1360</v>
      </c>
      <c r="AP35" s="300">
        <v>213</v>
      </c>
      <c r="AQ35" s="301">
        <v>17003</v>
      </c>
      <c r="AR35" s="302">
        <v>-98.7</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506</v>
      </c>
      <c r="AL36" s="1121"/>
      <c r="AM36" s="1121"/>
      <c r="AN36" s="1122"/>
      <c r="AO36" s="300">
        <v>70874</v>
      </c>
      <c r="AP36" s="300">
        <v>11078</v>
      </c>
      <c r="AQ36" s="301">
        <v>5039</v>
      </c>
      <c r="AR36" s="302">
        <v>119.8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507</v>
      </c>
      <c r="AL37" s="1121"/>
      <c r="AM37" s="1121"/>
      <c r="AN37" s="1122"/>
      <c r="AO37" s="300" t="s">
        <v>488</v>
      </c>
      <c r="AP37" s="300" t="s">
        <v>488</v>
      </c>
      <c r="AQ37" s="301">
        <v>909</v>
      </c>
      <c r="AR37" s="302" t="s">
        <v>488</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508</v>
      </c>
      <c r="AL38" s="1124"/>
      <c r="AM38" s="1124"/>
      <c r="AN38" s="1125"/>
      <c r="AO38" s="303" t="s">
        <v>488</v>
      </c>
      <c r="AP38" s="303" t="s">
        <v>488</v>
      </c>
      <c r="AQ38" s="304">
        <v>25</v>
      </c>
      <c r="AR38" s="292" t="s">
        <v>488</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509</v>
      </c>
      <c r="AL39" s="1124"/>
      <c r="AM39" s="1124"/>
      <c r="AN39" s="1125"/>
      <c r="AO39" s="300">
        <v>-26</v>
      </c>
      <c r="AP39" s="300">
        <v>-4</v>
      </c>
      <c r="AQ39" s="301">
        <v>-4913</v>
      </c>
      <c r="AR39" s="302">
        <v>-99.9</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510</v>
      </c>
      <c r="AL40" s="1121"/>
      <c r="AM40" s="1121"/>
      <c r="AN40" s="1122"/>
      <c r="AO40" s="300">
        <v>-227379</v>
      </c>
      <c r="AP40" s="300">
        <v>-35539</v>
      </c>
      <c r="AQ40" s="301">
        <v>-72657</v>
      </c>
      <c r="AR40" s="302">
        <v>-51.1</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143981</v>
      </c>
      <c r="AP41" s="300">
        <v>22504</v>
      </c>
      <c r="AQ41" s="301">
        <v>34674</v>
      </c>
      <c r="AR41" s="302">
        <v>-35.1</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511</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512</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480</v>
      </c>
      <c r="AN49" s="1115" t="s">
        <v>513</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514</v>
      </c>
      <c r="AO50" s="317" t="s">
        <v>515</v>
      </c>
      <c r="AP50" s="318" t="s">
        <v>516</v>
      </c>
      <c r="AQ50" s="319" t="s">
        <v>517</v>
      </c>
      <c r="AR50" s="320" t="s">
        <v>518</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519</v>
      </c>
      <c r="AL51" s="313"/>
      <c r="AM51" s="321">
        <v>536506</v>
      </c>
      <c r="AN51" s="322">
        <v>76328</v>
      </c>
      <c r="AO51" s="323">
        <v>125.7</v>
      </c>
      <c r="AP51" s="324">
        <v>125391</v>
      </c>
      <c r="AQ51" s="325">
        <v>-13.6</v>
      </c>
      <c r="AR51" s="326">
        <v>139.30000000000001</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520</v>
      </c>
      <c r="AM52" s="329">
        <v>378722</v>
      </c>
      <c r="AN52" s="330">
        <v>53880</v>
      </c>
      <c r="AO52" s="331">
        <v>384.4</v>
      </c>
      <c r="AP52" s="332">
        <v>68516</v>
      </c>
      <c r="AQ52" s="333">
        <v>-18.2</v>
      </c>
      <c r="AR52" s="334">
        <v>402.6</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521</v>
      </c>
      <c r="AL53" s="313"/>
      <c r="AM53" s="321">
        <v>437852</v>
      </c>
      <c r="AN53" s="322">
        <v>63530</v>
      </c>
      <c r="AO53" s="323">
        <v>-16.8</v>
      </c>
      <c r="AP53" s="324">
        <v>138402</v>
      </c>
      <c r="AQ53" s="325">
        <v>10.4</v>
      </c>
      <c r="AR53" s="326">
        <v>-27.2</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520</v>
      </c>
      <c r="AM54" s="329">
        <v>196924</v>
      </c>
      <c r="AN54" s="330">
        <v>28573</v>
      </c>
      <c r="AO54" s="331">
        <v>-47</v>
      </c>
      <c r="AP54" s="332">
        <v>70652</v>
      </c>
      <c r="AQ54" s="333">
        <v>3.1</v>
      </c>
      <c r="AR54" s="334">
        <v>-50.1</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522</v>
      </c>
      <c r="AL55" s="313"/>
      <c r="AM55" s="321">
        <v>655327</v>
      </c>
      <c r="AN55" s="322">
        <v>97403</v>
      </c>
      <c r="AO55" s="323">
        <v>53.3</v>
      </c>
      <c r="AP55" s="324">
        <v>146367</v>
      </c>
      <c r="AQ55" s="325">
        <v>5.8</v>
      </c>
      <c r="AR55" s="326">
        <v>47.5</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520</v>
      </c>
      <c r="AM56" s="329">
        <v>221918</v>
      </c>
      <c r="AN56" s="330">
        <v>32984</v>
      </c>
      <c r="AO56" s="331">
        <v>15.4</v>
      </c>
      <c r="AP56" s="332">
        <v>79441</v>
      </c>
      <c r="AQ56" s="333">
        <v>12.4</v>
      </c>
      <c r="AR56" s="334">
        <v>3</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523</v>
      </c>
      <c r="AL57" s="313"/>
      <c r="AM57" s="321">
        <v>789134</v>
      </c>
      <c r="AN57" s="322">
        <v>120442</v>
      </c>
      <c r="AO57" s="323">
        <v>23.7</v>
      </c>
      <c r="AP57" s="324">
        <v>165181</v>
      </c>
      <c r="AQ57" s="325">
        <v>12.9</v>
      </c>
      <c r="AR57" s="326">
        <v>10.8</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520</v>
      </c>
      <c r="AM58" s="329">
        <v>498258</v>
      </c>
      <c r="AN58" s="330">
        <v>76047</v>
      </c>
      <c r="AO58" s="331">
        <v>130.6</v>
      </c>
      <c r="AP58" s="332">
        <v>82246</v>
      </c>
      <c r="AQ58" s="333">
        <v>3.5</v>
      </c>
      <c r="AR58" s="334">
        <v>127.1</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524</v>
      </c>
      <c r="AL59" s="313"/>
      <c r="AM59" s="321">
        <v>1038830</v>
      </c>
      <c r="AN59" s="322">
        <v>162368</v>
      </c>
      <c r="AO59" s="323">
        <v>34.799999999999997</v>
      </c>
      <c r="AP59" s="324">
        <v>166234</v>
      </c>
      <c r="AQ59" s="325">
        <v>0.6</v>
      </c>
      <c r="AR59" s="326">
        <v>34.200000000000003</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520</v>
      </c>
      <c r="AM60" s="329">
        <v>985110</v>
      </c>
      <c r="AN60" s="330">
        <v>153972</v>
      </c>
      <c r="AO60" s="331">
        <v>102.5</v>
      </c>
      <c r="AP60" s="332">
        <v>89789</v>
      </c>
      <c r="AQ60" s="333">
        <v>9.1999999999999993</v>
      </c>
      <c r="AR60" s="334">
        <v>93.3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525</v>
      </c>
      <c r="AL61" s="335"/>
      <c r="AM61" s="336">
        <v>691530</v>
      </c>
      <c r="AN61" s="337">
        <v>104014</v>
      </c>
      <c r="AO61" s="338">
        <v>44.1</v>
      </c>
      <c r="AP61" s="339">
        <v>148315</v>
      </c>
      <c r="AQ61" s="340">
        <v>3.2</v>
      </c>
      <c r="AR61" s="326">
        <v>40.9</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520</v>
      </c>
      <c r="AM62" s="329">
        <v>456186</v>
      </c>
      <c r="AN62" s="330">
        <v>69091</v>
      </c>
      <c r="AO62" s="331">
        <v>117.2</v>
      </c>
      <c r="AP62" s="332">
        <v>78129</v>
      </c>
      <c r="AQ62" s="333">
        <v>2</v>
      </c>
      <c r="AR62" s="334">
        <v>115.2</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TRqO9QBG0f8Vaz0EjKado+hSQs/LmD5lcJ+UvpeRvh9FEkOa3hiUfHpfa0ZcB80x2Z/crSn5wRQRF50MmGvDPg==" saltValue="i8uj/Mj1LeH3EU6WvJ2wx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477</v>
      </c>
    </row>
    <row r="121" spans="125:125" ht="13.5" hidden="1" customHeight="1" x14ac:dyDescent="0.15">
      <c r="DU121" s="247"/>
    </row>
  </sheetData>
  <sheetProtection algorithmName="SHA-512" hashValue="91+ph7+4vzzZMr+0HQxZBSyGTOActDemoaruzqdsSweDetqH9GhkRXJUJdLkD97hldENKuEINr7XZ6SOiOZkcg==" saltValue="sb+RAVNS+6vhEeOTvbuZF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477</v>
      </c>
    </row>
  </sheetData>
  <sheetProtection algorithmName="SHA-512" hashValue="ExviIClrGTiJ8Tlyk4KrUkeYynfrVP1GrTeaTvsxvbVePA8m7vPo8tCvkApurIqTbRekmgRCyLLBOqNsFi1xSA==" saltValue="UzfsUeOFWz+h/a5ukiNYW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29.87</v>
      </c>
      <c r="G47" s="12">
        <v>40.14</v>
      </c>
      <c r="H47" s="12">
        <v>46.64</v>
      </c>
      <c r="I47" s="12">
        <v>49.71</v>
      </c>
      <c r="J47" s="13">
        <v>48.17</v>
      </c>
    </row>
    <row r="48" spans="2:10" ht="57.75" customHeight="1" x14ac:dyDescent="0.15">
      <c r="B48" s="14"/>
      <c r="C48" s="1141" t="s">
        <v>4</v>
      </c>
      <c r="D48" s="1141"/>
      <c r="E48" s="1142"/>
      <c r="F48" s="15">
        <v>9.2200000000000006</v>
      </c>
      <c r="G48" s="16">
        <v>9</v>
      </c>
      <c r="H48" s="16">
        <v>6.71</v>
      </c>
      <c r="I48" s="16">
        <v>5.82</v>
      </c>
      <c r="J48" s="17">
        <v>7.02</v>
      </c>
    </row>
    <row r="49" spans="2:10" ht="57.75" customHeight="1" thickBot="1" x14ac:dyDescent="0.2">
      <c r="B49" s="18"/>
      <c r="C49" s="1143" t="s">
        <v>5</v>
      </c>
      <c r="D49" s="1143"/>
      <c r="E49" s="1144"/>
      <c r="F49" s="19">
        <v>6.74</v>
      </c>
      <c r="G49" s="20">
        <v>13.2</v>
      </c>
      <c r="H49" s="20">
        <v>3.26</v>
      </c>
      <c r="I49" s="20">
        <v>2.34</v>
      </c>
      <c r="J49" s="21">
        <v>1.38</v>
      </c>
    </row>
    <row r="50" spans="2:10" x14ac:dyDescent="0.15"/>
  </sheetData>
  <sheetProtection algorithmName="SHA-512" hashValue="bS4RVmocvGGhLSFO4PLkGJye8NUzrRTaFN6mLPHVeaxHrM9IszzMFOsIvudOd4TnZpL/bVjKTywmL10TvSKgYA==" saltValue="amVCBUP7dk5m94QKGx3Tt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U0702</cp:lastModifiedBy>
  <cp:lastPrinted>2026-03-17T02:52:01Z</cp:lastPrinted>
  <dcterms:created xsi:type="dcterms:W3CDTF">2026-02-23T07:02:29Z</dcterms:created>
  <dcterms:modified xsi:type="dcterms:W3CDTF">2026-03-17T05:56:32Z</dcterms:modified>
  <cp:category/>
</cp:coreProperties>
</file>